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 codeName="ЭтаКнига" defaultThemeVersion="124226"/>
  <xr:revisionPtr revIDLastSave="0" documentId="13_ncr:1_{7F658EBE-88F3-43E6-BA66-8F598845D519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ВОД_25" sheetId="1" r:id="rId1"/>
    <sheet name="янв.25" sheetId="14" r:id="rId2"/>
    <sheet name="фев.25" sheetId="13" r:id="rId3"/>
    <sheet name="мар.25" sheetId="12" r:id="rId4"/>
    <sheet name="апр.25" sheetId="11" r:id="rId5"/>
    <sheet name="май.25" sheetId="15" r:id="rId6"/>
    <sheet name="июн.25" sheetId="4" r:id="rId7"/>
    <sheet name="июл.25" sheetId="5" r:id="rId8"/>
    <sheet name="авг.25" sheetId="6" r:id="rId9"/>
    <sheet name="сен.25" sheetId="7" r:id="rId10"/>
    <sheet name="окт.25" sheetId="8" r:id="rId11"/>
    <sheet name="ноя.25" sheetId="9" r:id="rId12"/>
    <sheet name="дек.25" sheetId="10" r:id="rId13"/>
  </sheets>
  <externalReferences>
    <externalReference r:id="rId14"/>
  </externalReferences>
  <definedNames>
    <definedName name="_xlnm._FilterDatabase" localSheetId="8" hidden="1">авг.25!$A$3:$J$338</definedName>
    <definedName name="_xlnm._FilterDatabase" localSheetId="4" hidden="1">апр.25!$A$3:$L$3</definedName>
    <definedName name="_xlnm._FilterDatabase" localSheetId="12" hidden="1">дек.25!$A$3:$I$337</definedName>
    <definedName name="_xlnm._FilterDatabase" localSheetId="7" hidden="1">июл.25!$A$3:$J$3</definedName>
    <definedName name="_xlnm._FilterDatabase" localSheetId="6" hidden="1">июн.25!$A$3:$J$3</definedName>
    <definedName name="_xlnm._FilterDatabase" localSheetId="5" hidden="1">май.25!$A$3:$J$3</definedName>
    <definedName name="_xlnm._FilterDatabase" localSheetId="3" hidden="1">мар.25!$A$3:$J$3</definedName>
    <definedName name="_xlnm._FilterDatabase" localSheetId="11" hidden="1">ноя.25!$A$3:$I$337</definedName>
    <definedName name="_xlnm._FilterDatabase" localSheetId="10" hidden="1">окт.25!$A$3:$I$338</definedName>
    <definedName name="_xlnm._FilterDatabase" localSheetId="0" hidden="1">СВОД_25!$A$8:$V$345</definedName>
    <definedName name="_xlnm._FilterDatabase" localSheetId="9" hidden="1">сен.25!$A$3:$I$3</definedName>
    <definedName name="_xlnm._FilterDatabase" localSheetId="2" hidden="1">фев.25!$A$3:$J$3</definedName>
    <definedName name="_xlnm._FilterDatabase" localSheetId="1" hidden="1">янв.25!$A$3:$J$337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2" i="8" l="1"/>
  <c r="F204" i="8" l="1"/>
  <c r="F203" i="8"/>
  <c r="F70" i="8"/>
  <c r="F269" i="1" l="1"/>
  <c r="F30" i="7"/>
  <c r="F230" i="7"/>
  <c r="F78" i="7"/>
  <c r="F173" i="7"/>
  <c r="F22" i="7"/>
  <c r="F254" i="7"/>
  <c r="F27" i="7"/>
  <c r="F310" i="7"/>
  <c r="F76" i="6" l="1"/>
  <c r="F254" i="6"/>
  <c r="F111" i="6"/>
  <c r="F17" i="6" l="1"/>
  <c r="F140" i="6"/>
  <c r="F326" i="6"/>
  <c r="V102" i="1" l="1"/>
  <c r="U102" i="1"/>
  <c r="T102" i="1"/>
  <c r="R102" i="1"/>
  <c r="Q102" i="1"/>
  <c r="P102" i="1"/>
  <c r="N102" i="1"/>
  <c r="M102" i="1"/>
  <c r="L102" i="1"/>
  <c r="J102" i="1"/>
  <c r="I102" i="1"/>
  <c r="H102" i="1"/>
  <c r="F102" i="1"/>
  <c r="I97" i="14"/>
  <c r="I97" i="13" s="1"/>
  <c r="I97" i="12" s="1"/>
  <c r="I97" i="11" s="1"/>
  <c r="I97" i="15" s="1"/>
  <c r="I97" i="4" s="1"/>
  <c r="I97" i="5" s="1"/>
  <c r="I97" i="6" s="1"/>
  <c r="I97" i="7" s="1"/>
  <c r="I97" i="8" s="1"/>
  <c r="I97" i="9" s="1"/>
  <c r="I97" i="10" s="1"/>
  <c r="S102" i="1" l="1"/>
  <c r="O102" i="1"/>
  <c r="K102" i="1"/>
  <c r="G102" i="1"/>
  <c r="V40" i="1"/>
  <c r="U40" i="1"/>
  <c r="T40" i="1"/>
  <c r="R40" i="1"/>
  <c r="Q40" i="1"/>
  <c r="P40" i="1"/>
  <c r="N40" i="1"/>
  <c r="M40" i="1"/>
  <c r="L40" i="1"/>
  <c r="J40" i="1"/>
  <c r="I40" i="1"/>
  <c r="H40" i="1"/>
  <c r="F40" i="1"/>
  <c r="E102" i="1" l="1"/>
  <c r="S40" i="1"/>
  <c r="O40" i="1"/>
  <c r="K40" i="1"/>
  <c r="G40" i="1"/>
  <c r="I35" i="14"/>
  <c r="I35" i="13" s="1"/>
  <c r="I35" i="12" s="1"/>
  <c r="I35" i="11" s="1"/>
  <c r="I35" i="15" s="1"/>
  <c r="I35" i="4" s="1"/>
  <c r="I35" i="5" s="1"/>
  <c r="I35" i="6" s="1"/>
  <c r="I35" i="7" s="1"/>
  <c r="I35" i="8" s="1"/>
  <c r="I35" i="9" s="1"/>
  <c r="I35" i="10" s="1"/>
  <c r="E40" i="1" l="1"/>
  <c r="F317" i="1"/>
  <c r="I312" i="14"/>
  <c r="F223" i="1"/>
  <c r="F224" i="1"/>
  <c r="I218" i="14"/>
  <c r="I219" i="14"/>
  <c r="I220" i="14"/>
  <c r="V70" i="1" l="1"/>
  <c r="U70" i="1"/>
  <c r="T70" i="1"/>
  <c r="R70" i="1"/>
  <c r="Q70" i="1"/>
  <c r="P70" i="1"/>
  <c r="N70" i="1"/>
  <c r="M70" i="1"/>
  <c r="L70" i="1"/>
  <c r="J70" i="1"/>
  <c r="I70" i="1"/>
  <c r="H70" i="1"/>
  <c r="F70" i="1"/>
  <c r="I65" i="14"/>
  <c r="I65" i="13" s="1"/>
  <c r="I65" i="12" s="1"/>
  <c r="I65" i="11" s="1"/>
  <c r="I65" i="15" s="1"/>
  <c r="I65" i="4" s="1"/>
  <c r="I65" i="5" s="1"/>
  <c r="I65" i="6" s="1"/>
  <c r="I65" i="7" s="1"/>
  <c r="I65" i="8" s="1"/>
  <c r="I65" i="9" s="1"/>
  <c r="I65" i="10" s="1"/>
  <c r="I66" i="14"/>
  <c r="I66" i="13" s="1"/>
  <c r="I66" i="12" s="1"/>
  <c r="I66" i="11" s="1"/>
  <c r="V129" i="1"/>
  <c r="U129" i="1"/>
  <c r="T129" i="1"/>
  <c r="R129" i="1"/>
  <c r="Q129" i="1"/>
  <c r="P129" i="1"/>
  <c r="N129" i="1"/>
  <c r="M129" i="1"/>
  <c r="L129" i="1"/>
  <c r="J129" i="1"/>
  <c r="I129" i="1"/>
  <c r="H129" i="1"/>
  <c r="F129" i="1"/>
  <c r="I124" i="14"/>
  <c r="I124" i="13" s="1"/>
  <c r="I124" i="12" s="1"/>
  <c r="I124" i="11" s="1"/>
  <c r="I124" i="15" s="1"/>
  <c r="I124" i="4" s="1"/>
  <c r="I124" i="5" s="1"/>
  <c r="I124" i="6" s="1"/>
  <c r="I124" i="7" s="1"/>
  <c r="I124" i="8" s="1"/>
  <c r="I124" i="9" s="1"/>
  <c r="I124" i="10" s="1"/>
  <c r="O70" i="1" l="1"/>
  <c r="S70" i="1"/>
  <c r="K70" i="1"/>
  <c r="G70" i="1"/>
  <c r="G129" i="1"/>
  <c r="S129" i="1"/>
  <c r="O129" i="1"/>
  <c r="K129" i="1"/>
  <c r="F279" i="1" l="1"/>
  <c r="F280" i="1"/>
  <c r="V142" i="1" l="1"/>
  <c r="U142" i="1"/>
  <c r="U143" i="1"/>
  <c r="T142" i="1"/>
  <c r="T143" i="1"/>
  <c r="R142" i="1"/>
  <c r="R143" i="1"/>
  <c r="R144" i="1"/>
  <c r="Q142" i="1"/>
  <c r="Q143" i="1"/>
  <c r="Q144" i="1"/>
  <c r="P142" i="1"/>
  <c r="P143" i="1"/>
  <c r="P144" i="1"/>
  <c r="N142" i="1"/>
  <c r="M142" i="1"/>
  <c r="M143" i="1"/>
  <c r="L142" i="1"/>
  <c r="L143" i="1"/>
  <c r="J142" i="1"/>
  <c r="I142" i="1"/>
  <c r="H142" i="1"/>
  <c r="F142" i="1"/>
  <c r="I137" i="14"/>
  <c r="I137" i="13" s="1"/>
  <c r="I137" i="12" s="1"/>
  <c r="I137" i="11" s="1"/>
  <c r="I137" i="15" s="1"/>
  <c r="I137" i="4" s="1"/>
  <c r="I137" i="5" s="1"/>
  <c r="I137" i="6" s="1"/>
  <c r="I137" i="7" s="1"/>
  <c r="I137" i="8" s="1"/>
  <c r="I137" i="9" s="1"/>
  <c r="I137" i="10" s="1"/>
  <c r="I138" i="14"/>
  <c r="I138" i="13" s="1"/>
  <c r="I138" i="12" s="1"/>
  <c r="I138" i="11" s="1"/>
  <c r="I138" i="15" s="1"/>
  <c r="I138" i="4" s="1"/>
  <c r="I138" i="5" s="1"/>
  <c r="I138" i="6" s="1"/>
  <c r="I138" i="7" s="1"/>
  <c r="I138" i="8" s="1"/>
  <c r="I138" i="9" s="1"/>
  <c r="I138" i="10" s="1"/>
  <c r="V210" i="1"/>
  <c r="U210" i="1"/>
  <c r="T210" i="1"/>
  <c r="R210" i="1"/>
  <c r="Q210" i="1"/>
  <c r="P210" i="1"/>
  <c r="N210" i="1"/>
  <c r="M210" i="1"/>
  <c r="L210" i="1"/>
  <c r="J210" i="1"/>
  <c r="I210" i="1"/>
  <c r="H210" i="1"/>
  <c r="F210" i="1"/>
  <c r="I205" i="14"/>
  <c r="I205" i="13" s="1"/>
  <c r="I205" i="12" s="1"/>
  <c r="I205" i="11" s="1"/>
  <c r="I205" i="15" s="1"/>
  <c r="I205" i="4" s="1"/>
  <c r="I205" i="5" s="1"/>
  <c r="I205" i="6" s="1"/>
  <c r="I205" i="7" s="1"/>
  <c r="I205" i="8" s="1"/>
  <c r="I205" i="9" s="1"/>
  <c r="I205" i="10" s="1"/>
  <c r="F27" i="1"/>
  <c r="F28" i="1"/>
  <c r="F29" i="1"/>
  <c r="F30" i="1"/>
  <c r="F31" i="1"/>
  <c r="F32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1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1" i="1"/>
  <c r="P25" i="1"/>
  <c r="P26" i="1"/>
  <c r="P27" i="1"/>
  <c r="P28" i="1"/>
  <c r="P29" i="1"/>
  <c r="O29" i="1" s="1"/>
  <c r="P30" i="1"/>
  <c r="O30" i="1" s="1"/>
  <c r="P31" i="1"/>
  <c r="P32" i="1"/>
  <c r="O32" i="1" s="1"/>
  <c r="P33" i="1"/>
  <c r="P34" i="1"/>
  <c r="P35" i="1"/>
  <c r="P36" i="1"/>
  <c r="P37" i="1"/>
  <c r="O37" i="1" s="1"/>
  <c r="P38" i="1"/>
  <c r="O38" i="1" s="1"/>
  <c r="P39" i="1"/>
  <c r="O39" i="1" s="1"/>
  <c r="P41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J27" i="1"/>
  <c r="J28" i="1"/>
  <c r="J29" i="1"/>
  <c r="J30" i="1"/>
  <c r="J31" i="1"/>
  <c r="J32" i="1"/>
  <c r="J33" i="1"/>
  <c r="J34" i="1"/>
  <c r="J35" i="1"/>
  <c r="I27" i="1"/>
  <c r="I28" i="1"/>
  <c r="I29" i="1"/>
  <c r="I30" i="1"/>
  <c r="I31" i="1"/>
  <c r="I32" i="1"/>
  <c r="I33" i="1"/>
  <c r="I34" i="1"/>
  <c r="H27" i="1"/>
  <c r="H28" i="1"/>
  <c r="H29" i="1"/>
  <c r="H30" i="1"/>
  <c r="H31" i="1"/>
  <c r="H32" i="1"/>
  <c r="H33" i="1"/>
  <c r="H34" i="1"/>
  <c r="I15" i="14"/>
  <c r="I15" i="13" s="1"/>
  <c r="I16" i="14"/>
  <c r="I16" i="13" s="1"/>
  <c r="I17" i="14"/>
  <c r="I17" i="13" s="1"/>
  <c r="I18" i="14"/>
  <c r="I18" i="13" s="1"/>
  <c r="I19" i="14"/>
  <c r="I19" i="13" s="1"/>
  <c r="I20" i="14"/>
  <c r="I20" i="13" s="1"/>
  <c r="I20" i="12" s="1"/>
  <c r="I20" i="11" s="1"/>
  <c r="I20" i="15" s="1"/>
  <c r="I20" i="4" s="1"/>
  <c r="I20" i="5" s="1"/>
  <c r="I20" i="6" s="1"/>
  <c r="I20" i="7" s="1"/>
  <c r="I20" i="8" s="1"/>
  <c r="I20" i="9" s="1"/>
  <c r="I20" i="10" s="1"/>
  <c r="I21" i="14"/>
  <c r="I21" i="13" s="1"/>
  <c r="I21" i="12" s="1"/>
  <c r="I21" i="11" s="1"/>
  <c r="I21" i="15" s="1"/>
  <c r="I21" i="4" s="1"/>
  <c r="I21" i="5" s="1"/>
  <c r="I21" i="6" s="1"/>
  <c r="I21" i="7" s="1"/>
  <c r="I21" i="8" s="1"/>
  <c r="I21" i="9" s="1"/>
  <c r="I21" i="10" s="1"/>
  <c r="I22" i="14"/>
  <c r="I22" i="13" s="1"/>
  <c r="I22" i="12" s="1"/>
  <c r="I22" i="11" s="1"/>
  <c r="I22" i="15" s="1"/>
  <c r="I22" i="4" s="1"/>
  <c r="I22" i="5" s="1"/>
  <c r="I22" i="6" s="1"/>
  <c r="I22" i="7" s="1"/>
  <c r="I22" i="8" s="1"/>
  <c r="I22" i="9" s="1"/>
  <c r="I22" i="10" s="1"/>
  <c r="I23" i="14"/>
  <c r="I23" i="13" s="1"/>
  <c r="I23" i="12" s="1"/>
  <c r="I23" i="11" s="1"/>
  <c r="I23" i="15" s="1"/>
  <c r="I23" i="4" s="1"/>
  <c r="I23" i="5" s="1"/>
  <c r="I23" i="6" s="1"/>
  <c r="I23" i="7" s="1"/>
  <c r="I23" i="8" s="1"/>
  <c r="I23" i="9" s="1"/>
  <c r="I23" i="10" s="1"/>
  <c r="I24" i="14"/>
  <c r="I24" i="13" s="1"/>
  <c r="I24" i="12" s="1"/>
  <c r="I24" i="11" s="1"/>
  <c r="I24" i="15" s="1"/>
  <c r="I24" i="4" s="1"/>
  <c r="I24" i="5" s="1"/>
  <c r="I24" i="6" s="1"/>
  <c r="I24" i="7" s="1"/>
  <c r="I24" i="8" s="1"/>
  <c r="I24" i="9" s="1"/>
  <c r="I24" i="10" s="1"/>
  <c r="I25" i="14"/>
  <c r="V178" i="1"/>
  <c r="U178" i="1"/>
  <c r="T178" i="1"/>
  <c r="R178" i="1"/>
  <c r="Q178" i="1"/>
  <c r="P178" i="1"/>
  <c r="N178" i="1"/>
  <c r="M178" i="1"/>
  <c r="L178" i="1"/>
  <c r="J178" i="1"/>
  <c r="I178" i="1"/>
  <c r="H178" i="1"/>
  <c r="F178" i="1"/>
  <c r="V273" i="1"/>
  <c r="U273" i="1"/>
  <c r="T273" i="1"/>
  <c r="R273" i="1"/>
  <c r="Q273" i="1"/>
  <c r="P273" i="1"/>
  <c r="N273" i="1"/>
  <c r="M273" i="1"/>
  <c r="L273" i="1"/>
  <c r="J273" i="1"/>
  <c r="J274" i="1"/>
  <c r="I273" i="1"/>
  <c r="H273" i="1"/>
  <c r="F273" i="1"/>
  <c r="I268" i="14"/>
  <c r="I268" i="13" s="1"/>
  <c r="I268" i="12" s="1"/>
  <c r="I268" i="11" s="1"/>
  <c r="I268" i="15" s="1"/>
  <c r="I268" i="4" s="1"/>
  <c r="I268" i="5" s="1"/>
  <c r="I268" i="6" s="1"/>
  <c r="I268" i="7" s="1"/>
  <c r="I268" i="8" s="1"/>
  <c r="I268" i="9" s="1"/>
  <c r="I268" i="10" s="1"/>
  <c r="I173" i="14"/>
  <c r="I173" i="13" s="1"/>
  <c r="I173" i="12" s="1"/>
  <c r="I173" i="11" s="1"/>
  <c r="I173" i="15" s="1"/>
  <c r="I173" i="4" s="1"/>
  <c r="I173" i="5" s="1"/>
  <c r="I173" i="6" s="1"/>
  <c r="I173" i="7" s="1"/>
  <c r="I173" i="8" s="1"/>
  <c r="I173" i="9" s="1"/>
  <c r="I173" i="10" s="1"/>
  <c r="O34" i="1" l="1"/>
  <c r="O33" i="1"/>
  <c r="O28" i="1"/>
  <c r="O36" i="1"/>
  <c r="O27" i="1"/>
  <c r="O26" i="1"/>
  <c r="O142" i="1"/>
  <c r="O143" i="1"/>
  <c r="S142" i="1"/>
  <c r="K142" i="1"/>
  <c r="G142" i="1"/>
  <c r="S210" i="1"/>
  <c r="O210" i="1"/>
  <c r="K210" i="1"/>
  <c r="G210" i="1"/>
  <c r="K31" i="1"/>
  <c r="K39" i="1"/>
  <c r="K35" i="1"/>
  <c r="K37" i="1"/>
  <c r="K33" i="1"/>
  <c r="K29" i="1"/>
  <c r="G27" i="1"/>
  <c r="K27" i="1"/>
  <c r="O35" i="1"/>
  <c r="O31" i="1"/>
  <c r="K36" i="1"/>
  <c r="K32" i="1"/>
  <c r="K28" i="1"/>
  <c r="G31" i="1"/>
  <c r="G33" i="1"/>
  <c r="G29" i="1"/>
  <c r="G32" i="1"/>
  <c r="G28" i="1"/>
  <c r="G34" i="1"/>
  <c r="G30" i="1"/>
  <c r="K273" i="1"/>
  <c r="K38" i="1"/>
  <c r="K30" i="1"/>
  <c r="K178" i="1"/>
  <c r="K34" i="1"/>
  <c r="S178" i="1"/>
  <c r="S273" i="1"/>
  <c r="O178" i="1"/>
  <c r="O273" i="1"/>
  <c r="G178" i="1"/>
  <c r="G273" i="1"/>
  <c r="V239" i="1" l="1"/>
  <c r="U239" i="1"/>
  <c r="T239" i="1"/>
  <c r="R239" i="1"/>
  <c r="Q239" i="1"/>
  <c r="P239" i="1"/>
  <c r="N239" i="1"/>
  <c r="M239" i="1"/>
  <c r="L239" i="1"/>
  <c r="J239" i="1"/>
  <c r="I239" i="1"/>
  <c r="H239" i="1"/>
  <c r="F239" i="1"/>
  <c r="I234" i="14"/>
  <c r="I234" i="13" s="1"/>
  <c r="I234" i="12" s="1"/>
  <c r="I234" i="11" s="1"/>
  <c r="I234" i="15" s="1"/>
  <c r="I234" i="4" s="1"/>
  <c r="I234" i="5" s="1"/>
  <c r="I234" i="6" s="1"/>
  <c r="I234" i="7" s="1"/>
  <c r="I234" i="8" s="1"/>
  <c r="I234" i="9" s="1"/>
  <c r="I234" i="10" s="1"/>
  <c r="I235" i="14"/>
  <c r="S239" i="1" l="1"/>
  <c r="O239" i="1"/>
  <c r="K239" i="1"/>
  <c r="G239" i="1"/>
  <c r="V295" i="1" l="1"/>
  <c r="U295" i="1"/>
  <c r="T295" i="1"/>
  <c r="R295" i="1"/>
  <c r="Q295" i="1"/>
  <c r="P295" i="1"/>
  <c r="N295" i="1"/>
  <c r="M295" i="1"/>
  <c r="L295" i="1"/>
  <c r="J295" i="1"/>
  <c r="I295" i="1"/>
  <c r="H295" i="1"/>
  <c r="F295" i="1"/>
  <c r="I290" i="14"/>
  <c r="I290" i="13" s="1"/>
  <c r="I290" i="12" s="1"/>
  <c r="I290" i="11" s="1"/>
  <c r="I290" i="15" s="1"/>
  <c r="I290" i="4" s="1"/>
  <c r="I290" i="5" s="1"/>
  <c r="I290" i="6" s="1"/>
  <c r="I290" i="7" s="1"/>
  <c r="I290" i="8" s="1"/>
  <c r="I290" i="9" s="1"/>
  <c r="I290" i="10" s="1"/>
  <c r="S295" i="1" l="1"/>
  <c r="O295" i="1"/>
  <c r="K295" i="1"/>
  <c r="G295" i="1"/>
  <c r="V117" i="1" l="1"/>
  <c r="U117" i="1"/>
  <c r="T117" i="1"/>
  <c r="R117" i="1"/>
  <c r="Q117" i="1"/>
  <c r="P117" i="1"/>
  <c r="N117" i="1"/>
  <c r="M117" i="1"/>
  <c r="L117" i="1"/>
  <c r="J117" i="1"/>
  <c r="I117" i="1"/>
  <c r="H117" i="1"/>
  <c r="F117" i="1"/>
  <c r="V311" i="1"/>
  <c r="U311" i="1"/>
  <c r="T311" i="1"/>
  <c r="R311" i="1"/>
  <c r="Q311" i="1"/>
  <c r="P311" i="1"/>
  <c r="N311" i="1"/>
  <c r="M311" i="1"/>
  <c r="L311" i="1"/>
  <c r="J311" i="1"/>
  <c r="I311" i="1"/>
  <c r="H311" i="1"/>
  <c r="F311" i="1"/>
  <c r="I112" i="14"/>
  <c r="I112" i="13" s="1"/>
  <c r="I112" i="12" s="1"/>
  <c r="I112" i="11" s="1"/>
  <c r="I112" i="15" s="1"/>
  <c r="I112" i="4" s="1"/>
  <c r="I112" i="5" s="1"/>
  <c r="I112" i="6" s="1"/>
  <c r="I112" i="7" s="1"/>
  <c r="I112" i="8" s="1"/>
  <c r="I112" i="9" s="1"/>
  <c r="I112" i="10" s="1"/>
  <c r="I306" i="14"/>
  <c r="I306" i="13" s="1"/>
  <c r="I306" i="12" s="1"/>
  <c r="I306" i="11" s="1"/>
  <c r="I306" i="15" s="1"/>
  <c r="I306" i="4" s="1"/>
  <c r="I306" i="5" s="1"/>
  <c r="I306" i="6" s="1"/>
  <c r="I306" i="7" s="1"/>
  <c r="I306" i="8" s="1"/>
  <c r="I306" i="9" s="1"/>
  <c r="I306" i="10" s="1"/>
  <c r="S311" i="1" l="1"/>
  <c r="O117" i="1"/>
  <c r="G117" i="1"/>
  <c r="S117" i="1"/>
  <c r="K117" i="1"/>
  <c r="G311" i="1"/>
  <c r="O311" i="1"/>
  <c r="K311" i="1"/>
  <c r="V28" i="1" l="1"/>
  <c r="U28" i="1"/>
  <c r="S28" i="1" l="1"/>
  <c r="F338" i="11"/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33" i="1"/>
  <c r="F34" i="1"/>
  <c r="F35" i="1"/>
  <c r="F36" i="1"/>
  <c r="F37" i="1"/>
  <c r="F38" i="1"/>
  <c r="F39" i="1"/>
  <c r="F41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60" i="1"/>
  <c r="F61" i="1"/>
  <c r="F62" i="1"/>
  <c r="F63" i="1"/>
  <c r="F64" i="1"/>
  <c r="F65" i="1"/>
  <c r="F67" i="1"/>
  <c r="F68" i="1"/>
  <c r="F69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8" i="1"/>
  <c r="F119" i="1"/>
  <c r="F120" i="1"/>
  <c r="F121" i="1"/>
  <c r="F122" i="1"/>
  <c r="F123" i="1"/>
  <c r="F124" i="1"/>
  <c r="F125" i="1"/>
  <c r="F126" i="1"/>
  <c r="F127" i="1"/>
  <c r="F128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70" i="1"/>
  <c r="F171" i="1"/>
  <c r="F172" i="1"/>
  <c r="F173" i="1"/>
  <c r="F174" i="1"/>
  <c r="F175" i="1"/>
  <c r="F176" i="1"/>
  <c r="F177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5" i="1"/>
  <c r="F226" i="1"/>
  <c r="F227" i="1"/>
  <c r="F228" i="1"/>
  <c r="F230" i="1"/>
  <c r="F231" i="1"/>
  <c r="F232" i="1"/>
  <c r="F233" i="1"/>
  <c r="F234" i="1"/>
  <c r="F235" i="1"/>
  <c r="F236" i="1"/>
  <c r="F237" i="1"/>
  <c r="F238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70" i="1"/>
  <c r="F271" i="1"/>
  <c r="F272" i="1"/>
  <c r="F274" i="1"/>
  <c r="F275" i="1"/>
  <c r="F276" i="1"/>
  <c r="F277" i="1"/>
  <c r="F278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2" i="1"/>
  <c r="F313" i="1"/>
  <c r="F314" i="1"/>
  <c r="F315" i="1"/>
  <c r="F316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38" i="10"/>
  <c r="F338" i="9"/>
  <c r="F338" i="8"/>
  <c r="F338" i="7"/>
  <c r="F338" i="6"/>
  <c r="F338" i="5"/>
  <c r="F338" i="15"/>
  <c r="F338" i="12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9" i="1"/>
  <c r="V30" i="1"/>
  <c r="V31" i="1"/>
  <c r="V32" i="1"/>
  <c r="V33" i="1"/>
  <c r="V34" i="1"/>
  <c r="V35" i="1"/>
  <c r="V36" i="1"/>
  <c r="V37" i="1"/>
  <c r="V38" i="1"/>
  <c r="V39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8" i="1"/>
  <c r="V119" i="1"/>
  <c r="V120" i="1"/>
  <c r="V121" i="1"/>
  <c r="V122" i="1"/>
  <c r="V123" i="1"/>
  <c r="V124" i="1"/>
  <c r="V125" i="1"/>
  <c r="V126" i="1"/>
  <c r="V127" i="1"/>
  <c r="V128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3" i="1"/>
  <c r="S143" i="1" s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E338" i="10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9" i="1"/>
  <c r="U30" i="1"/>
  <c r="U31" i="1"/>
  <c r="U32" i="1"/>
  <c r="U33" i="1"/>
  <c r="U34" i="1"/>
  <c r="U35" i="1"/>
  <c r="U36" i="1"/>
  <c r="U37" i="1"/>
  <c r="U38" i="1"/>
  <c r="U39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8" i="1"/>
  <c r="U119" i="1"/>
  <c r="U120" i="1"/>
  <c r="U121" i="1"/>
  <c r="U122" i="1"/>
  <c r="U123" i="1"/>
  <c r="U124" i="1"/>
  <c r="U125" i="1"/>
  <c r="U126" i="1"/>
  <c r="U127" i="1"/>
  <c r="U128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E338" i="9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8" i="1"/>
  <c r="T119" i="1"/>
  <c r="T120" i="1"/>
  <c r="T121" i="1"/>
  <c r="T122" i="1"/>
  <c r="T123" i="1"/>
  <c r="T124" i="1"/>
  <c r="T125" i="1"/>
  <c r="T126" i="1"/>
  <c r="T127" i="1"/>
  <c r="T128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E338" i="8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8" i="1"/>
  <c r="R119" i="1"/>
  <c r="R120" i="1"/>
  <c r="R121" i="1"/>
  <c r="R122" i="1"/>
  <c r="R123" i="1"/>
  <c r="R124" i="1"/>
  <c r="R125" i="1"/>
  <c r="R126" i="1"/>
  <c r="R127" i="1"/>
  <c r="R128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8" i="1"/>
  <c r="Q119" i="1"/>
  <c r="Q120" i="1"/>
  <c r="Q121" i="1"/>
  <c r="Q122" i="1"/>
  <c r="Q123" i="1"/>
  <c r="Q124" i="1"/>
  <c r="Q125" i="1"/>
  <c r="Q126" i="1"/>
  <c r="Q127" i="1"/>
  <c r="Q128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8" i="1"/>
  <c r="P119" i="1"/>
  <c r="P120" i="1"/>
  <c r="P121" i="1"/>
  <c r="P122" i="1"/>
  <c r="P123" i="1"/>
  <c r="P124" i="1"/>
  <c r="P125" i="1"/>
  <c r="P126" i="1"/>
  <c r="P127" i="1"/>
  <c r="P128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8" i="1"/>
  <c r="N119" i="1"/>
  <c r="N120" i="1"/>
  <c r="N121" i="1"/>
  <c r="N122" i="1"/>
  <c r="N123" i="1"/>
  <c r="N124" i="1"/>
  <c r="N125" i="1"/>
  <c r="N126" i="1"/>
  <c r="N127" i="1"/>
  <c r="N128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3" i="1"/>
  <c r="K143" i="1" s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8" i="1"/>
  <c r="M119" i="1"/>
  <c r="M120" i="1"/>
  <c r="M121" i="1"/>
  <c r="M122" i="1"/>
  <c r="M123" i="1"/>
  <c r="M124" i="1"/>
  <c r="M125" i="1"/>
  <c r="M126" i="1"/>
  <c r="M127" i="1"/>
  <c r="M128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L10" i="1"/>
  <c r="L11" i="1"/>
  <c r="L12" i="1"/>
  <c r="L13" i="1"/>
  <c r="K13" i="1" s="1"/>
  <c r="L14" i="1"/>
  <c r="L15" i="1"/>
  <c r="L16" i="1"/>
  <c r="L17" i="1"/>
  <c r="K17" i="1" s="1"/>
  <c r="L18" i="1"/>
  <c r="L19" i="1"/>
  <c r="L20" i="1"/>
  <c r="L21" i="1"/>
  <c r="K21" i="1" s="1"/>
  <c r="L22" i="1"/>
  <c r="L23" i="1"/>
  <c r="L24" i="1"/>
  <c r="L25" i="1"/>
  <c r="K25" i="1" s="1"/>
  <c r="L26" i="1"/>
  <c r="L41" i="1"/>
  <c r="L42" i="1"/>
  <c r="L43" i="1"/>
  <c r="K43" i="1" s="1"/>
  <c r="L44" i="1"/>
  <c r="L45" i="1"/>
  <c r="L46" i="1"/>
  <c r="L47" i="1"/>
  <c r="K47" i="1" s="1"/>
  <c r="L48" i="1"/>
  <c r="L49" i="1"/>
  <c r="L50" i="1"/>
  <c r="L51" i="1"/>
  <c r="K51" i="1" s="1"/>
  <c r="L52" i="1"/>
  <c r="L53" i="1"/>
  <c r="L54" i="1"/>
  <c r="L55" i="1"/>
  <c r="K55" i="1" s="1"/>
  <c r="L56" i="1"/>
  <c r="L57" i="1"/>
  <c r="L58" i="1"/>
  <c r="L59" i="1"/>
  <c r="K59" i="1" s="1"/>
  <c r="L60" i="1"/>
  <c r="L61" i="1"/>
  <c r="L62" i="1"/>
  <c r="L63" i="1"/>
  <c r="K63" i="1" s="1"/>
  <c r="L64" i="1"/>
  <c r="L65" i="1"/>
  <c r="L66" i="1"/>
  <c r="L67" i="1"/>
  <c r="K67" i="1" s="1"/>
  <c r="L68" i="1"/>
  <c r="L69" i="1"/>
  <c r="L71" i="1"/>
  <c r="L72" i="1"/>
  <c r="K72" i="1" s="1"/>
  <c r="L73" i="1"/>
  <c r="L74" i="1"/>
  <c r="L75" i="1"/>
  <c r="L76" i="1"/>
  <c r="K76" i="1" s="1"/>
  <c r="L77" i="1"/>
  <c r="L78" i="1"/>
  <c r="L79" i="1"/>
  <c r="L80" i="1"/>
  <c r="K80" i="1" s="1"/>
  <c r="L81" i="1"/>
  <c r="L82" i="1"/>
  <c r="L83" i="1"/>
  <c r="L84" i="1"/>
  <c r="K84" i="1" s="1"/>
  <c r="L85" i="1"/>
  <c r="L86" i="1"/>
  <c r="L87" i="1"/>
  <c r="L88" i="1"/>
  <c r="K88" i="1" s="1"/>
  <c r="L89" i="1"/>
  <c r="L90" i="1"/>
  <c r="L91" i="1"/>
  <c r="L92" i="1"/>
  <c r="K92" i="1" s="1"/>
  <c r="L93" i="1"/>
  <c r="L94" i="1"/>
  <c r="L95" i="1"/>
  <c r="L96" i="1"/>
  <c r="K96" i="1" s="1"/>
  <c r="L97" i="1"/>
  <c r="L98" i="1"/>
  <c r="L99" i="1"/>
  <c r="L100" i="1"/>
  <c r="K100" i="1" s="1"/>
  <c r="L101" i="1"/>
  <c r="L103" i="1"/>
  <c r="L104" i="1"/>
  <c r="L105" i="1"/>
  <c r="K105" i="1" s="1"/>
  <c r="L106" i="1"/>
  <c r="L107" i="1"/>
  <c r="L108" i="1"/>
  <c r="L109" i="1"/>
  <c r="K109" i="1" s="1"/>
  <c r="L110" i="1"/>
  <c r="L111" i="1"/>
  <c r="L112" i="1"/>
  <c r="L113" i="1"/>
  <c r="K113" i="1" s="1"/>
  <c r="L114" i="1"/>
  <c r="L115" i="1"/>
  <c r="L116" i="1"/>
  <c r="L118" i="1"/>
  <c r="L119" i="1"/>
  <c r="L120" i="1"/>
  <c r="L121" i="1"/>
  <c r="L122" i="1"/>
  <c r="K122" i="1" s="1"/>
  <c r="L123" i="1"/>
  <c r="L124" i="1"/>
  <c r="L125" i="1"/>
  <c r="L126" i="1"/>
  <c r="K126" i="1" s="1"/>
  <c r="L127" i="1"/>
  <c r="L128" i="1"/>
  <c r="L130" i="1"/>
  <c r="L131" i="1"/>
  <c r="K131" i="1" s="1"/>
  <c r="L132" i="1"/>
  <c r="L133" i="1"/>
  <c r="L134" i="1"/>
  <c r="L135" i="1"/>
  <c r="K135" i="1" s="1"/>
  <c r="L136" i="1"/>
  <c r="L137" i="1"/>
  <c r="L138" i="1"/>
  <c r="L139" i="1"/>
  <c r="K139" i="1" s="1"/>
  <c r="L140" i="1"/>
  <c r="L141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36" i="1"/>
  <c r="J37" i="1"/>
  <c r="J38" i="1"/>
  <c r="J39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8" i="1"/>
  <c r="J119" i="1"/>
  <c r="J120" i="1"/>
  <c r="J121" i="1"/>
  <c r="J122" i="1"/>
  <c r="J123" i="1"/>
  <c r="J124" i="1"/>
  <c r="J125" i="1"/>
  <c r="J126" i="1"/>
  <c r="J127" i="1"/>
  <c r="J128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35" i="1"/>
  <c r="I36" i="1"/>
  <c r="I37" i="1"/>
  <c r="I38" i="1"/>
  <c r="I39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8" i="1"/>
  <c r="I119" i="1"/>
  <c r="I120" i="1"/>
  <c r="I121" i="1"/>
  <c r="I122" i="1"/>
  <c r="I123" i="1"/>
  <c r="I124" i="1"/>
  <c r="I125" i="1"/>
  <c r="I126" i="1"/>
  <c r="I127" i="1"/>
  <c r="I128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H342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35" i="1"/>
  <c r="H36" i="1"/>
  <c r="H37" i="1"/>
  <c r="H38" i="1"/>
  <c r="H39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8" i="1"/>
  <c r="H119" i="1"/>
  <c r="H120" i="1"/>
  <c r="H121" i="1"/>
  <c r="H122" i="1"/>
  <c r="H123" i="1"/>
  <c r="H124" i="1"/>
  <c r="H125" i="1"/>
  <c r="H126" i="1"/>
  <c r="H127" i="1"/>
  <c r="H128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E338" i="7"/>
  <c r="E338" i="6"/>
  <c r="E338" i="5"/>
  <c r="L223" i="11"/>
  <c r="L224" i="11"/>
  <c r="I5" i="14"/>
  <c r="I5" i="13" s="1"/>
  <c r="I5" i="12" s="1"/>
  <c r="I5" i="11" s="1"/>
  <c r="I5" i="15" s="1"/>
  <c r="I5" i="4" s="1"/>
  <c r="I5" i="5" s="1"/>
  <c r="I5" i="6" s="1"/>
  <c r="I5" i="7" s="1"/>
  <c r="I5" i="8" s="1"/>
  <c r="I5" i="9" s="1"/>
  <c r="I5" i="10" s="1"/>
  <c r="I6" i="14"/>
  <c r="I6" i="13" s="1"/>
  <c r="I6" i="12" s="1"/>
  <c r="I6" i="11" s="1"/>
  <c r="I6" i="15" s="1"/>
  <c r="I6" i="4" s="1"/>
  <c r="I6" i="5" s="1"/>
  <c r="I6" i="6" s="1"/>
  <c r="I6" i="7" s="1"/>
  <c r="I6" i="8" s="1"/>
  <c r="I6" i="9" s="1"/>
  <c r="I6" i="10" s="1"/>
  <c r="I7" i="14"/>
  <c r="I7" i="13" s="1"/>
  <c r="I7" i="12" s="1"/>
  <c r="I7" i="11" s="1"/>
  <c r="I7" i="15" s="1"/>
  <c r="I7" i="4" s="1"/>
  <c r="I7" i="5" s="1"/>
  <c r="I7" i="6" s="1"/>
  <c r="I7" i="7" s="1"/>
  <c r="I7" i="8" s="1"/>
  <c r="I7" i="9" s="1"/>
  <c r="I7" i="10" s="1"/>
  <c r="I8" i="14"/>
  <c r="I8" i="13" s="1"/>
  <c r="I8" i="12" s="1"/>
  <c r="I8" i="11" s="1"/>
  <c r="I8" i="15" s="1"/>
  <c r="I8" i="4" s="1"/>
  <c r="I8" i="5" s="1"/>
  <c r="I8" i="6" s="1"/>
  <c r="I8" i="7" s="1"/>
  <c r="I9" i="14"/>
  <c r="I9" i="13" s="1"/>
  <c r="I9" i="12" s="1"/>
  <c r="I9" i="11" s="1"/>
  <c r="I10" i="14"/>
  <c r="I10" i="13" s="1"/>
  <c r="I10" i="12" s="1"/>
  <c r="I10" i="11" s="1"/>
  <c r="I11" i="14"/>
  <c r="I11" i="13" s="1"/>
  <c r="I11" i="12" s="1"/>
  <c r="I11" i="11" s="1"/>
  <c r="I12" i="14"/>
  <c r="I12" i="13" s="1"/>
  <c r="I12" i="12" s="1"/>
  <c r="I12" i="11" s="1"/>
  <c r="I13" i="14"/>
  <c r="I13" i="13" s="1"/>
  <c r="I13" i="12" s="1"/>
  <c r="I13" i="11" s="1"/>
  <c r="I14" i="14"/>
  <c r="I14" i="13" s="1"/>
  <c r="I14" i="12" s="1"/>
  <c r="I14" i="11" s="1"/>
  <c r="I14" i="15" s="1"/>
  <c r="I14" i="4" s="1"/>
  <c r="I14" i="5" s="1"/>
  <c r="I14" i="6" s="1"/>
  <c r="I14" i="7" s="1"/>
  <c r="I14" i="8" s="1"/>
  <c r="I14" i="9" s="1"/>
  <c r="I14" i="10" s="1"/>
  <c r="I15" i="12"/>
  <c r="I15" i="11" s="1"/>
  <c r="I15" i="15" s="1"/>
  <c r="I15" i="4" s="1"/>
  <c r="I15" i="5" s="1"/>
  <c r="I15" i="6" s="1"/>
  <c r="I15" i="7" s="1"/>
  <c r="I15" i="8" s="1"/>
  <c r="I15" i="9" s="1"/>
  <c r="I15" i="10" s="1"/>
  <c r="I16" i="12"/>
  <c r="I16" i="11" s="1"/>
  <c r="I16" i="15" s="1"/>
  <c r="I16" i="4" s="1"/>
  <c r="I16" i="5" s="1"/>
  <c r="I16" i="6" s="1"/>
  <c r="I16" i="7" s="1"/>
  <c r="I16" i="8" s="1"/>
  <c r="I16" i="9" s="1"/>
  <c r="I16" i="10" s="1"/>
  <c r="I17" i="12"/>
  <c r="I17" i="11" s="1"/>
  <c r="I17" i="15" s="1"/>
  <c r="I17" i="4" s="1"/>
  <c r="I17" i="5" s="1"/>
  <c r="I17" i="6" s="1"/>
  <c r="I17" i="7" s="1"/>
  <c r="I17" i="8" s="1"/>
  <c r="I17" i="9" s="1"/>
  <c r="I17" i="10" s="1"/>
  <c r="I18" i="12"/>
  <c r="I18" i="11" s="1"/>
  <c r="I18" i="15" s="1"/>
  <c r="I18" i="4" s="1"/>
  <c r="I18" i="5" s="1"/>
  <c r="I18" i="6" s="1"/>
  <c r="I18" i="7" s="1"/>
  <c r="I18" i="8" s="1"/>
  <c r="I18" i="9" s="1"/>
  <c r="I18" i="10" s="1"/>
  <c r="I19" i="12"/>
  <c r="I19" i="11" s="1"/>
  <c r="I19" i="15" s="1"/>
  <c r="I19" i="4" s="1"/>
  <c r="I19" i="5" s="1"/>
  <c r="I19" i="6" s="1"/>
  <c r="I19" i="7" s="1"/>
  <c r="I19" i="8" s="1"/>
  <c r="I19" i="9" s="1"/>
  <c r="I19" i="10" s="1"/>
  <c r="I25" i="13"/>
  <c r="I26" i="14"/>
  <c r="I26" i="13" s="1"/>
  <c r="I27" i="14"/>
  <c r="I27" i="13" s="1"/>
  <c r="I28" i="14"/>
  <c r="I28" i="13" s="1"/>
  <c r="I29" i="14"/>
  <c r="I29" i="13" s="1"/>
  <c r="I29" i="12" s="1"/>
  <c r="I29" i="11" s="1"/>
  <c r="I29" i="15" s="1"/>
  <c r="I30" i="14"/>
  <c r="I30" i="13" s="1"/>
  <c r="I30" i="12" s="1"/>
  <c r="I30" i="11" s="1"/>
  <c r="I30" i="15" s="1"/>
  <c r="I30" i="4" s="1"/>
  <c r="I30" i="5" s="1"/>
  <c r="I30" i="6" s="1"/>
  <c r="I30" i="7" s="1"/>
  <c r="I30" i="8" s="1"/>
  <c r="I30" i="9" s="1"/>
  <c r="I30" i="10" s="1"/>
  <c r="I31" i="14"/>
  <c r="I31" i="13" s="1"/>
  <c r="I31" i="12" s="1"/>
  <c r="I31" i="11" s="1"/>
  <c r="I31" i="15" s="1"/>
  <c r="I31" i="4" s="1"/>
  <c r="I31" i="5" s="1"/>
  <c r="I31" i="6" s="1"/>
  <c r="I31" i="7" s="1"/>
  <c r="I31" i="8" s="1"/>
  <c r="I31" i="9" s="1"/>
  <c r="I31" i="10" s="1"/>
  <c r="I32" i="14"/>
  <c r="I32" i="13" s="1"/>
  <c r="I32" i="12" s="1"/>
  <c r="I32" i="11" s="1"/>
  <c r="I32" i="15" s="1"/>
  <c r="I32" i="4" s="1"/>
  <c r="I32" i="5" s="1"/>
  <c r="I32" i="6" s="1"/>
  <c r="I32" i="7" s="1"/>
  <c r="I32" i="8" s="1"/>
  <c r="I32" i="9" s="1"/>
  <c r="I32" i="10" s="1"/>
  <c r="I33" i="14"/>
  <c r="I33" i="13" s="1"/>
  <c r="I33" i="12" s="1"/>
  <c r="I33" i="11" s="1"/>
  <c r="I33" i="15" s="1"/>
  <c r="I33" i="4" s="1"/>
  <c r="I33" i="5" s="1"/>
  <c r="I33" i="6" s="1"/>
  <c r="I33" i="7" s="1"/>
  <c r="I33" i="8" s="1"/>
  <c r="I33" i="9" s="1"/>
  <c r="I33" i="10" s="1"/>
  <c r="I34" i="14"/>
  <c r="I34" i="13" s="1"/>
  <c r="I34" i="12" s="1"/>
  <c r="I34" i="11" s="1"/>
  <c r="I34" i="15" s="1"/>
  <c r="I34" i="4" s="1"/>
  <c r="I34" i="5" s="1"/>
  <c r="I34" i="6" s="1"/>
  <c r="I34" i="7" s="1"/>
  <c r="I34" i="8" s="1"/>
  <c r="I34" i="9" s="1"/>
  <c r="I34" i="10" s="1"/>
  <c r="I36" i="14"/>
  <c r="I37" i="14"/>
  <c r="I38" i="14"/>
  <c r="I39" i="14"/>
  <c r="I40" i="14"/>
  <c r="I40" i="13" s="1"/>
  <c r="I40" i="12" s="1"/>
  <c r="I40" i="11" s="1"/>
  <c r="I40" i="15" s="1"/>
  <c r="I40" i="4" s="1"/>
  <c r="I40" i="5" s="1"/>
  <c r="I40" i="6" s="1"/>
  <c r="I40" i="7" s="1"/>
  <c r="I40" i="8" s="1"/>
  <c r="I40" i="9" s="1"/>
  <c r="I40" i="10" s="1"/>
  <c r="I41" i="14"/>
  <c r="I41" i="13" s="1"/>
  <c r="I41" i="12" s="1"/>
  <c r="I41" i="11" s="1"/>
  <c r="I41" i="15" s="1"/>
  <c r="I41" i="4" s="1"/>
  <c r="I41" i="5" s="1"/>
  <c r="I41" i="6" s="1"/>
  <c r="I41" i="7" s="1"/>
  <c r="I41" i="8" s="1"/>
  <c r="I41" i="9" s="1"/>
  <c r="I41" i="10" s="1"/>
  <c r="I42" i="14"/>
  <c r="I42" i="13" s="1"/>
  <c r="I42" i="12" s="1"/>
  <c r="I42" i="11" s="1"/>
  <c r="I42" i="15" s="1"/>
  <c r="I42" i="4" s="1"/>
  <c r="I42" i="5" s="1"/>
  <c r="I42" i="6" s="1"/>
  <c r="I42" i="7" s="1"/>
  <c r="I42" i="8" s="1"/>
  <c r="I42" i="9" s="1"/>
  <c r="I42" i="10" s="1"/>
  <c r="I43" i="14"/>
  <c r="I43" i="13" s="1"/>
  <c r="I43" i="12" s="1"/>
  <c r="I43" i="11" s="1"/>
  <c r="I43" i="15" s="1"/>
  <c r="I43" i="4" s="1"/>
  <c r="I43" i="5" s="1"/>
  <c r="I43" i="6" s="1"/>
  <c r="I43" i="7" s="1"/>
  <c r="I43" i="8" s="1"/>
  <c r="I43" i="9" s="1"/>
  <c r="I43" i="10" s="1"/>
  <c r="I44" i="14"/>
  <c r="I44" i="13" s="1"/>
  <c r="I44" i="12" s="1"/>
  <c r="I44" i="11" s="1"/>
  <c r="I44" i="15" s="1"/>
  <c r="I44" i="4" s="1"/>
  <c r="I44" i="5" s="1"/>
  <c r="I44" i="6" s="1"/>
  <c r="I44" i="7" s="1"/>
  <c r="I44" i="8" s="1"/>
  <c r="I44" i="9" s="1"/>
  <c r="I44" i="10" s="1"/>
  <c r="I45" i="14"/>
  <c r="I45" i="13" s="1"/>
  <c r="I45" i="12" s="1"/>
  <c r="I45" i="11" s="1"/>
  <c r="I45" i="15" s="1"/>
  <c r="I45" i="4" s="1"/>
  <c r="I45" i="5" s="1"/>
  <c r="I45" i="6" s="1"/>
  <c r="I45" i="7" s="1"/>
  <c r="I45" i="8" s="1"/>
  <c r="I45" i="9" s="1"/>
  <c r="I45" i="10" s="1"/>
  <c r="I46" i="14"/>
  <c r="I46" i="13" s="1"/>
  <c r="I46" i="12" s="1"/>
  <c r="I46" i="11" s="1"/>
  <c r="I46" i="15" s="1"/>
  <c r="I46" i="4" s="1"/>
  <c r="I46" i="5" s="1"/>
  <c r="I46" i="6" s="1"/>
  <c r="I46" i="7" s="1"/>
  <c r="I46" i="8" s="1"/>
  <c r="I46" i="9" s="1"/>
  <c r="I46" i="10" s="1"/>
  <c r="I47" i="14"/>
  <c r="I47" i="13" s="1"/>
  <c r="I47" i="12" s="1"/>
  <c r="I47" i="11" s="1"/>
  <c r="I47" i="15" s="1"/>
  <c r="I47" i="4" s="1"/>
  <c r="I47" i="5" s="1"/>
  <c r="I47" i="6" s="1"/>
  <c r="I47" i="7" s="1"/>
  <c r="I47" i="8" s="1"/>
  <c r="I47" i="9" s="1"/>
  <c r="I47" i="10" s="1"/>
  <c r="I48" i="14"/>
  <c r="I48" i="13" s="1"/>
  <c r="I48" i="12" s="1"/>
  <c r="I48" i="11" s="1"/>
  <c r="I48" i="15" s="1"/>
  <c r="I48" i="4" s="1"/>
  <c r="I48" i="5" s="1"/>
  <c r="I48" i="6" s="1"/>
  <c r="I48" i="7" s="1"/>
  <c r="I48" i="8" s="1"/>
  <c r="I48" i="9" s="1"/>
  <c r="I48" i="10" s="1"/>
  <c r="I49" i="14"/>
  <c r="I49" i="13" s="1"/>
  <c r="I49" i="12" s="1"/>
  <c r="I49" i="11" s="1"/>
  <c r="I49" i="15" s="1"/>
  <c r="I49" i="4" s="1"/>
  <c r="I49" i="5" s="1"/>
  <c r="I49" i="6" s="1"/>
  <c r="I49" i="7" s="1"/>
  <c r="I49" i="8" s="1"/>
  <c r="I49" i="9" s="1"/>
  <c r="I49" i="10" s="1"/>
  <c r="I50" i="14"/>
  <c r="I50" i="13" s="1"/>
  <c r="I50" i="12" s="1"/>
  <c r="I50" i="11" s="1"/>
  <c r="I50" i="15" s="1"/>
  <c r="I50" i="4" s="1"/>
  <c r="I50" i="5" s="1"/>
  <c r="I50" i="6" s="1"/>
  <c r="I50" i="7" s="1"/>
  <c r="I50" i="8" s="1"/>
  <c r="I50" i="9" s="1"/>
  <c r="I50" i="10" s="1"/>
  <c r="I51" i="14"/>
  <c r="I51" i="13" s="1"/>
  <c r="I51" i="12" s="1"/>
  <c r="I51" i="11" s="1"/>
  <c r="I51" i="15" s="1"/>
  <c r="I51" i="4" s="1"/>
  <c r="I51" i="5" s="1"/>
  <c r="I51" i="6" s="1"/>
  <c r="I51" i="7" s="1"/>
  <c r="I51" i="8" s="1"/>
  <c r="I51" i="9" s="1"/>
  <c r="I51" i="10" s="1"/>
  <c r="I52" i="14"/>
  <c r="I52" i="13" s="1"/>
  <c r="I52" i="12" s="1"/>
  <c r="I52" i="11" s="1"/>
  <c r="I52" i="15" s="1"/>
  <c r="I52" i="4" s="1"/>
  <c r="I52" i="5" s="1"/>
  <c r="I52" i="6" s="1"/>
  <c r="I52" i="7" s="1"/>
  <c r="I52" i="8" s="1"/>
  <c r="I52" i="9" s="1"/>
  <c r="I52" i="10" s="1"/>
  <c r="I53" i="14"/>
  <c r="I53" i="13" s="1"/>
  <c r="I53" i="12" s="1"/>
  <c r="I53" i="11" s="1"/>
  <c r="I53" i="15" s="1"/>
  <c r="I53" i="4" s="1"/>
  <c r="I53" i="5" s="1"/>
  <c r="I53" i="6" s="1"/>
  <c r="I53" i="7" s="1"/>
  <c r="I53" i="8" s="1"/>
  <c r="I53" i="9" s="1"/>
  <c r="I53" i="10" s="1"/>
  <c r="I55" i="14"/>
  <c r="I55" i="13" s="1"/>
  <c r="I55" i="12" s="1"/>
  <c r="I55" i="11" s="1"/>
  <c r="I55" i="15" s="1"/>
  <c r="I55" i="4" s="1"/>
  <c r="I55" i="5" s="1"/>
  <c r="I55" i="6" s="1"/>
  <c r="I55" i="7" s="1"/>
  <c r="I55" i="8" s="1"/>
  <c r="I55" i="9" s="1"/>
  <c r="I55" i="10" s="1"/>
  <c r="I56" i="14"/>
  <c r="I56" i="13" s="1"/>
  <c r="I56" i="12" s="1"/>
  <c r="I56" i="11" s="1"/>
  <c r="I56" i="15" s="1"/>
  <c r="I56" i="4" s="1"/>
  <c r="I56" i="5" s="1"/>
  <c r="I56" i="6" s="1"/>
  <c r="I56" i="7" s="1"/>
  <c r="I56" i="8" s="1"/>
  <c r="I56" i="9" s="1"/>
  <c r="I56" i="10" s="1"/>
  <c r="I57" i="14"/>
  <c r="I57" i="13" s="1"/>
  <c r="I57" i="12" s="1"/>
  <c r="I57" i="11" s="1"/>
  <c r="I57" i="15" s="1"/>
  <c r="I57" i="4" s="1"/>
  <c r="I57" i="5" s="1"/>
  <c r="I57" i="6" s="1"/>
  <c r="I57" i="7" s="1"/>
  <c r="I57" i="8" s="1"/>
  <c r="I57" i="9" s="1"/>
  <c r="I57" i="10" s="1"/>
  <c r="I58" i="14"/>
  <c r="I58" i="13" s="1"/>
  <c r="I58" i="12" s="1"/>
  <c r="I58" i="11" s="1"/>
  <c r="I58" i="15" s="1"/>
  <c r="I58" i="4" s="1"/>
  <c r="I58" i="5" s="1"/>
  <c r="I58" i="6" s="1"/>
  <c r="I58" i="7" s="1"/>
  <c r="I58" i="8" s="1"/>
  <c r="I58" i="9" s="1"/>
  <c r="I58" i="10" s="1"/>
  <c r="I59" i="14"/>
  <c r="I59" i="13" s="1"/>
  <c r="I59" i="12" s="1"/>
  <c r="I59" i="11" s="1"/>
  <c r="I59" i="15" s="1"/>
  <c r="I59" i="4" s="1"/>
  <c r="I59" i="5" s="1"/>
  <c r="I59" i="6" s="1"/>
  <c r="I59" i="7" s="1"/>
  <c r="I59" i="8" s="1"/>
  <c r="I59" i="9" s="1"/>
  <c r="I59" i="10" s="1"/>
  <c r="I60" i="14"/>
  <c r="I60" i="13" s="1"/>
  <c r="I60" i="12" s="1"/>
  <c r="I60" i="11" s="1"/>
  <c r="I60" i="15" s="1"/>
  <c r="I60" i="4" s="1"/>
  <c r="I60" i="5" s="1"/>
  <c r="I60" i="6" s="1"/>
  <c r="I60" i="7" s="1"/>
  <c r="I60" i="8" s="1"/>
  <c r="I60" i="9" s="1"/>
  <c r="I60" i="10" s="1"/>
  <c r="I61" i="14"/>
  <c r="I62" i="14"/>
  <c r="I62" i="13" s="1"/>
  <c r="I62" i="12" s="1"/>
  <c r="I62" i="11" s="1"/>
  <c r="I62" i="15" s="1"/>
  <c r="I62" i="4" s="1"/>
  <c r="I62" i="5" s="1"/>
  <c r="I62" i="6" s="1"/>
  <c r="I62" i="7" s="1"/>
  <c r="I62" i="8" s="1"/>
  <c r="I62" i="9" s="1"/>
  <c r="I62" i="10" s="1"/>
  <c r="I63" i="14"/>
  <c r="I63" i="13" s="1"/>
  <c r="I63" i="12" s="1"/>
  <c r="I63" i="11" s="1"/>
  <c r="I63" i="15" s="1"/>
  <c r="I63" i="4" s="1"/>
  <c r="I63" i="5" s="1"/>
  <c r="I63" i="6" s="1"/>
  <c r="I63" i="7" s="1"/>
  <c r="I63" i="8" s="1"/>
  <c r="I63" i="9" s="1"/>
  <c r="I63" i="10" s="1"/>
  <c r="I64" i="14"/>
  <c r="I64" i="13" s="1"/>
  <c r="I64" i="12" s="1"/>
  <c r="I64" i="11" s="1"/>
  <c r="I64" i="15" s="1"/>
  <c r="I64" i="4" s="1"/>
  <c r="I64" i="5" s="1"/>
  <c r="I64" i="6" s="1"/>
  <c r="I64" i="7" s="1"/>
  <c r="I64" i="8" s="1"/>
  <c r="I64" i="9" s="1"/>
  <c r="I64" i="10" s="1"/>
  <c r="I66" i="15"/>
  <c r="I67" i="14"/>
  <c r="I68" i="14"/>
  <c r="I68" i="13" s="1"/>
  <c r="I68" i="12" s="1"/>
  <c r="I68" i="11" s="1"/>
  <c r="I68" i="15" s="1"/>
  <c r="I68" i="4" s="1"/>
  <c r="I68" i="5" s="1"/>
  <c r="I68" i="6" s="1"/>
  <c r="I68" i="7" s="1"/>
  <c r="I69" i="14"/>
  <c r="I69" i="13" s="1"/>
  <c r="I69" i="12" s="1"/>
  <c r="I69" i="11" s="1"/>
  <c r="I69" i="15" s="1"/>
  <c r="I69" i="4" s="1"/>
  <c r="I69" i="5" s="1"/>
  <c r="I69" i="6" s="1"/>
  <c r="I69" i="7" s="1"/>
  <c r="I69" i="8" s="1"/>
  <c r="I69" i="9" s="1"/>
  <c r="I69" i="10" s="1"/>
  <c r="I70" i="14"/>
  <c r="I70" i="13" s="1"/>
  <c r="I70" i="12" s="1"/>
  <c r="I70" i="11" s="1"/>
  <c r="I70" i="15" s="1"/>
  <c r="I70" i="4" s="1"/>
  <c r="I70" i="5" s="1"/>
  <c r="I70" i="6" s="1"/>
  <c r="I70" i="7" s="1"/>
  <c r="I70" i="8" s="1"/>
  <c r="I70" i="9" s="1"/>
  <c r="I70" i="10" s="1"/>
  <c r="I71" i="14"/>
  <c r="I71" i="13" s="1"/>
  <c r="I71" i="12" s="1"/>
  <c r="I71" i="11" s="1"/>
  <c r="I71" i="15" s="1"/>
  <c r="I71" i="4" s="1"/>
  <c r="I71" i="5" s="1"/>
  <c r="I71" i="6" s="1"/>
  <c r="I71" i="7" s="1"/>
  <c r="I71" i="8" s="1"/>
  <c r="I71" i="9" s="1"/>
  <c r="I71" i="10" s="1"/>
  <c r="I72" i="14"/>
  <c r="I72" i="13" s="1"/>
  <c r="I72" i="12" s="1"/>
  <c r="I72" i="11" s="1"/>
  <c r="I72" i="15" s="1"/>
  <c r="I72" i="4" s="1"/>
  <c r="I72" i="5" s="1"/>
  <c r="I72" i="6" s="1"/>
  <c r="I72" i="7" s="1"/>
  <c r="I72" i="8" s="1"/>
  <c r="I72" i="9" s="1"/>
  <c r="I72" i="10" s="1"/>
  <c r="I73" i="14"/>
  <c r="I73" i="13" s="1"/>
  <c r="I73" i="12" s="1"/>
  <c r="I73" i="11" s="1"/>
  <c r="I73" i="15" s="1"/>
  <c r="I73" i="4" s="1"/>
  <c r="I73" i="5" s="1"/>
  <c r="I73" i="6" s="1"/>
  <c r="I73" i="7" s="1"/>
  <c r="I73" i="8" s="1"/>
  <c r="I73" i="9" s="1"/>
  <c r="I73" i="10" s="1"/>
  <c r="I74" i="14"/>
  <c r="I74" i="13" s="1"/>
  <c r="I74" i="12" s="1"/>
  <c r="I74" i="11" s="1"/>
  <c r="I74" i="15" s="1"/>
  <c r="I74" i="4" s="1"/>
  <c r="I74" i="5" s="1"/>
  <c r="I74" i="6" s="1"/>
  <c r="I74" i="7" s="1"/>
  <c r="I74" i="8" s="1"/>
  <c r="I74" i="9" s="1"/>
  <c r="I74" i="10" s="1"/>
  <c r="I75" i="14"/>
  <c r="I75" i="13" s="1"/>
  <c r="I75" i="12" s="1"/>
  <c r="I75" i="11" s="1"/>
  <c r="I75" i="15" s="1"/>
  <c r="I75" i="4" s="1"/>
  <c r="I75" i="5" s="1"/>
  <c r="I75" i="6" s="1"/>
  <c r="I75" i="7" s="1"/>
  <c r="I75" i="8" s="1"/>
  <c r="I75" i="9" s="1"/>
  <c r="I75" i="10" s="1"/>
  <c r="I76" i="14"/>
  <c r="I76" i="13" s="1"/>
  <c r="I76" i="12" s="1"/>
  <c r="I76" i="11" s="1"/>
  <c r="I76" i="15" s="1"/>
  <c r="I76" i="4" s="1"/>
  <c r="I76" i="5" s="1"/>
  <c r="I76" i="6" s="1"/>
  <c r="I76" i="7" s="1"/>
  <c r="I76" i="8" s="1"/>
  <c r="I76" i="9" s="1"/>
  <c r="I76" i="10" s="1"/>
  <c r="I77" i="14"/>
  <c r="I77" i="13" s="1"/>
  <c r="I77" i="12" s="1"/>
  <c r="I77" i="11" s="1"/>
  <c r="I77" i="15" s="1"/>
  <c r="I77" i="4" s="1"/>
  <c r="I77" i="5" s="1"/>
  <c r="I77" i="6" s="1"/>
  <c r="I77" i="7" s="1"/>
  <c r="I77" i="8" s="1"/>
  <c r="I77" i="9" s="1"/>
  <c r="I77" i="10" s="1"/>
  <c r="I78" i="14"/>
  <c r="I78" i="13" s="1"/>
  <c r="I78" i="12" s="1"/>
  <c r="I78" i="11" s="1"/>
  <c r="I78" i="15" s="1"/>
  <c r="I78" i="4" s="1"/>
  <c r="I78" i="5" s="1"/>
  <c r="I78" i="6" s="1"/>
  <c r="I78" i="7" s="1"/>
  <c r="I78" i="8" s="1"/>
  <c r="I78" i="9" s="1"/>
  <c r="I78" i="10" s="1"/>
  <c r="I79" i="14"/>
  <c r="I80" i="14"/>
  <c r="I80" i="13" s="1"/>
  <c r="I80" i="12" s="1"/>
  <c r="I80" i="11" s="1"/>
  <c r="I80" i="15" s="1"/>
  <c r="I80" i="4" s="1"/>
  <c r="I80" i="5" s="1"/>
  <c r="I80" i="6" s="1"/>
  <c r="I80" i="7" s="1"/>
  <c r="I80" i="8" s="1"/>
  <c r="I80" i="9" s="1"/>
  <c r="I80" i="10" s="1"/>
  <c r="I81" i="14"/>
  <c r="I81" i="13" s="1"/>
  <c r="I81" i="12" s="1"/>
  <c r="I81" i="11" s="1"/>
  <c r="I81" i="15" s="1"/>
  <c r="I81" i="4" s="1"/>
  <c r="I81" i="5" s="1"/>
  <c r="I81" i="6" s="1"/>
  <c r="I81" i="7" s="1"/>
  <c r="I81" i="8" s="1"/>
  <c r="I81" i="9" s="1"/>
  <c r="I81" i="10" s="1"/>
  <c r="I82" i="14"/>
  <c r="I82" i="13" s="1"/>
  <c r="I82" i="12" s="1"/>
  <c r="I82" i="11" s="1"/>
  <c r="I82" i="15" s="1"/>
  <c r="I82" i="4" s="1"/>
  <c r="I82" i="5" s="1"/>
  <c r="I82" i="6" s="1"/>
  <c r="I82" i="7" s="1"/>
  <c r="I82" i="8" s="1"/>
  <c r="I82" i="9" s="1"/>
  <c r="I82" i="10" s="1"/>
  <c r="I83" i="14"/>
  <c r="I83" i="13" s="1"/>
  <c r="I83" i="12" s="1"/>
  <c r="I83" i="11" s="1"/>
  <c r="I83" i="15" s="1"/>
  <c r="I83" i="4" s="1"/>
  <c r="I83" i="5" s="1"/>
  <c r="I83" i="6" s="1"/>
  <c r="I83" i="7" s="1"/>
  <c r="I83" i="8" s="1"/>
  <c r="I83" i="9" s="1"/>
  <c r="I83" i="10" s="1"/>
  <c r="I84" i="14"/>
  <c r="I84" i="13" s="1"/>
  <c r="I84" i="12" s="1"/>
  <c r="I84" i="11" s="1"/>
  <c r="I84" i="15" s="1"/>
  <c r="I84" i="4" s="1"/>
  <c r="I84" i="5" s="1"/>
  <c r="I84" i="6" s="1"/>
  <c r="I84" i="7" s="1"/>
  <c r="I84" i="8" s="1"/>
  <c r="I84" i="9" s="1"/>
  <c r="I84" i="10" s="1"/>
  <c r="I85" i="14"/>
  <c r="I85" i="13" s="1"/>
  <c r="I85" i="12" s="1"/>
  <c r="I85" i="11" s="1"/>
  <c r="I85" i="15" s="1"/>
  <c r="I85" i="4" s="1"/>
  <c r="I85" i="5" s="1"/>
  <c r="I85" i="6" s="1"/>
  <c r="I85" i="7" s="1"/>
  <c r="I85" i="8" s="1"/>
  <c r="I85" i="9" s="1"/>
  <c r="I85" i="10" s="1"/>
  <c r="I86" i="14"/>
  <c r="I86" i="13" s="1"/>
  <c r="I86" i="12" s="1"/>
  <c r="I86" i="11" s="1"/>
  <c r="I86" i="15" s="1"/>
  <c r="I86" i="4" s="1"/>
  <c r="I86" i="5" s="1"/>
  <c r="I86" i="6" s="1"/>
  <c r="I86" i="7" s="1"/>
  <c r="I86" i="8" s="1"/>
  <c r="I86" i="9" s="1"/>
  <c r="I86" i="10" s="1"/>
  <c r="I87" i="14"/>
  <c r="I87" i="13" s="1"/>
  <c r="I87" i="12" s="1"/>
  <c r="I87" i="11" s="1"/>
  <c r="I87" i="15" s="1"/>
  <c r="I87" i="4" s="1"/>
  <c r="I87" i="5" s="1"/>
  <c r="I87" i="6" s="1"/>
  <c r="I87" i="7" s="1"/>
  <c r="I87" i="8" s="1"/>
  <c r="I87" i="9" s="1"/>
  <c r="I87" i="10" s="1"/>
  <c r="I88" i="14"/>
  <c r="I88" i="13" s="1"/>
  <c r="I88" i="12" s="1"/>
  <c r="I88" i="11" s="1"/>
  <c r="I88" i="15" s="1"/>
  <c r="I88" i="4" s="1"/>
  <c r="I88" i="5" s="1"/>
  <c r="I88" i="6" s="1"/>
  <c r="I88" i="7" s="1"/>
  <c r="I88" i="8" s="1"/>
  <c r="I88" i="9" s="1"/>
  <c r="I88" i="10" s="1"/>
  <c r="I89" i="14"/>
  <c r="I89" i="13" s="1"/>
  <c r="I89" i="12" s="1"/>
  <c r="I89" i="11" s="1"/>
  <c r="I89" i="15" s="1"/>
  <c r="I89" i="4" s="1"/>
  <c r="I89" i="5" s="1"/>
  <c r="I89" i="6" s="1"/>
  <c r="I89" i="7" s="1"/>
  <c r="I89" i="8" s="1"/>
  <c r="I89" i="9" s="1"/>
  <c r="I89" i="10" s="1"/>
  <c r="I90" i="14"/>
  <c r="I90" i="13" s="1"/>
  <c r="I90" i="12" s="1"/>
  <c r="I90" i="11" s="1"/>
  <c r="I90" i="15" s="1"/>
  <c r="I90" i="4" s="1"/>
  <c r="I90" i="5" s="1"/>
  <c r="I90" i="6" s="1"/>
  <c r="I90" i="7" s="1"/>
  <c r="I90" i="8" s="1"/>
  <c r="I90" i="9" s="1"/>
  <c r="I90" i="10" s="1"/>
  <c r="I91" i="14"/>
  <c r="I91" i="13" s="1"/>
  <c r="I91" i="12" s="1"/>
  <c r="I91" i="11" s="1"/>
  <c r="I91" i="15" s="1"/>
  <c r="I91" i="4" s="1"/>
  <c r="I91" i="5" s="1"/>
  <c r="I91" i="6" s="1"/>
  <c r="I91" i="7" s="1"/>
  <c r="I91" i="8" s="1"/>
  <c r="I91" i="9" s="1"/>
  <c r="I91" i="10" s="1"/>
  <c r="I92" i="14"/>
  <c r="I92" i="13" s="1"/>
  <c r="I92" i="12" s="1"/>
  <c r="I92" i="11" s="1"/>
  <c r="I92" i="15" s="1"/>
  <c r="I92" i="4" s="1"/>
  <c r="I92" i="5" s="1"/>
  <c r="I92" i="6" s="1"/>
  <c r="I92" i="7" s="1"/>
  <c r="I92" i="8" s="1"/>
  <c r="I92" i="9" s="1"/>
  <c r="I92" i="10" s="1"/>
  <c r="I93" i="14"/>
  <c r="I93" i="13" s="1"/>
  <c r="I93" i="12" s="1"/>
  <c r="I94" i="14"/>
  <c r="I94" i="13" s="1"/>
  <c r="I94" i="12" s="1"/>
  <c r="I95" i="14"/>
  <c r="I95" i="13" s="1"/>
  <c r="I95" i="12" s="1"/>
  <c r="I95" i="11" s="1"/>
  <c r="I95" i="15" s="1"/>
  <c r="I95" i="4" s="1"/>
  <c r="I95" i="5" s="1"/>
  <c r="I95" i="6" s="1"/>
  <c r="I95" i="7" s="1"/>
  <c r="I95" i="8" s="1"/>
  <c r="I95" i="9" s="1"/>
  <c r="I95" i="10" s="1"/>
  <c r="I96" i="14"/>
  <c r="I96" i="13" s="1"/>
  <c r="I96" i="12" s="1"/>
  <c r="I96" i="11" s="1"/>
  <c r="I96" i="15" s="1"/>
  <c r="I96" i="4" s="1"/>
  <c r="I96" i="5" s="1"/>
  <c r="I96" i="6" s="1"/>
  <c r="I96" i="7" s="1"/>
  <c r="I96" i="8" s="1"/>
  <c r="I96" i="9" s="1"/>
  <c r="I96" i="10" s="1"/>
  <c r="I98" i="14"/>
  <c r="I98" i="13" s="1"/>
  <c r="I98" i="12" s="1"/>
  <c r="I98" i="11" s="1"/>
  <c r="I98" i="15" s="1"/>
  <c r="I98" i="4" s="1"/>
  <c r="I98" i="5" s="1"/>
  <c r="I98" i="6" s="1"/>
  <c r="I98" i="7" s="1"/>
  <c r="I99" i="14"/>
  <c r="I99" i="13" s="1"/>
  <c r="I99" i="12" s="1"/>
  <c r="I99" i="11" s="1"/>
  <c r="I99" i="15" s="1"/>
  <c r="I99" i="4" s="1"/>
  <c r="I99" i="5" s="1"/>
  <c r="I99" i="6" s="1"/>
  <c r="I99" i="7" s="1"/>
  <c r="I99" i="8" s="1"/>
  <c r="I99" i="9" s="1"/>
  <c r="I99" i="10" s="1"/>
  <c r="I100" i="14"/>
  <c r="I100" i="13" s="1"/>
  <c r="I100" i="12" s="1"/>
  <c r="I100" i="11" s="1"/>
  <c r="I100" i="15" s="1"/>
  <c r="I100" i="4" s="1"/>
  <c r="I100" i="5" s="1"/>
  <c r="I100" i="6" s="1"/>
  <c r="I100" i="7" s="1"/>
  <c r="I100" i="8" s="1"/>
  <c r="I100" i="9" s="1"/>
  <c r="I100" i="10" s="1"/>
  <c r="I101" i="14"/>
  <c r="I101" i="13" s="1"/>
  <c r="I101" i="12" s="1"/>
  <c r="I101" i="11" s="1"/>
  <c r="I101" i="15" s="1"/>
  <c r="I101" i="4" s="1"/>
  <c r="I101" i="5" s="1"/>
  <c r="I101" i="6" s="1"/>
  <c r="I101" i="7" s="1"/>
  <c r="I101" i="8" s="1"/>
  <c r="I101" i="9" s="1"/>
  <c r="I101" i="10" s="1"/>
  <c r="I102" i="14"/>
  <c r="I102" i="13" s="1"/>
  <c r="I102" i="12" s="1"/>
  <c r="I102" i="11" s="1"/>
  <c r="I102" i="15" s="1"/>
  <c r="I102" i="4" s="1"/>
  <c r="I102" i="5" s="1"/>
  <c r="I102" i="6" s="1"/>
  <c r="I102" i="7" s="1"/>
  <c r="I102" i="8" s="1"/>
  <c r="I102" i="9" s="1"/>
  <c r="I102" i="10" s="1"/>
  <c r="I103" i="14"/>
  <c r="I103" i="13" s="1"/>
  <c r="I103" i="12" s="1"/>
  <c r="I103" i="11" s="1"/>
  <c r="I103" i="15" s="1"/>
  <c r="I103" i="4" s="1"/>
  <c r="I103" i="5" s="1"/>
  <c r="I103" i="6" s="1"/>
  <c r="I103" i="7" s="1"/>
  <c r="I103" i="8" s="1"/>
  <c r="I103" i="9" s="1"/>
  <c r="I103" i="10" s="1"/>
  <c r="I104" i="14"/>
  <c r="I104" i="13" s="1"/>
  <c r="I104" i="12" s="1"/>
  <c r="I104" i="11" s="1"/>
  <c r="I104" i="15" s="1"/>
  <c r="I104" i="4" s="1"/>
  <c r="I104" i="5" s="1"/>
  <c r="I104" i="6" s="1"/>
  <c r="I104" i="7" s="1"/>
  <c r="I104" i="8" s="1"/>
  <c r="I104" i="9" s="1"/>
  <c r="I104" i="10" s="1"/>
  <c r="I105" i="14"/>
  <c r="I105" i="13" s="1"/>
  <c r="I105" i="12" s="1"/>
  <c r="I105" i="11" s="1"/>
  <c r="I105" i="15" s="1"/>
  <c r="I105" i="4" s="1"/>
  <c r="I105" i="5" s="1"/>
  <c r="I105" i="6" s="1"/>
  <c r="I105" i="7" s="1"/>
  <c r="I105" i="8" s="1"/>
  <c r="I105" i="9" s="1"/>
  <c r="I105" i="10" s="1"/>
  <c r="I106" i="14"/>
  <c r="I106" i="13" s="1"/>
  <c r="I106" i="12" s="1"/>
  <c r="I106" i="11" s="1"/>
  <c r="I106" i="15" s="1"/>
  <c r="I106" i="4" s="1"/>
  <c r="I106" i="5" s="1"/>
  <c r="I106" i="6" s="1"/>
  <c r="I106" i="7" s="1"/>
  <c r="I106" i="8" s="1"/>
  <c r="I106" i="9" s="1"/>
  <c r="I106" i="10" s="1"/>
  <c r="I107" i="14"/>
  <c r="I107" i="13" s="1"/>
  <c r="I107" i="12" s="1"/>
  <c r="I107" i="11" s="1"/>
  <c r="I107" i="15" s="1"/>
  <c r="I107" i="4" s="1"/>
  <c r="I107" i="5" s="1"/>
  <c r="I107" i="6" s="1"/>
  <c r="I107" i="7" s="1"/>
  <c r="I107" i="8" s="1"/>
  <c r="I107" i="9" s="1"/>
  <c r="I107" i="10" s="1"/>
  <c r="I108" i="14"/>
  <c r="I108" i="13" s="1"/>
  <c r="I108" i="12" s="1"/>
  <c r="I108" i="11" s="1"/>
  <c r="I108" i="15" s="1"/>
  <c r="I108" i="4" s="1"/>
  <c r="I108" i="5" s="1"/>
  <c r="I108" i="6" s="1"/>
  <c r="I108" i="7" s="1"/>
  <c r="I108" i="8" s="1"/>
  <c r="I108" i="9" s="1"/>
  <c r="I108" i="10" s="1"/>
  <c r="I109" i="14"/>
  <c r="I109" i="13" s="1"/>
  <c r="I109" i="12" s="1"/>
  <c r="I109" i="11" s="1"/>
  <c r="I109" i="15" s="1"/>
  <c r="I109" i="4" s="1"/>
  <c r="I109" i="5" s="1"/>
  <c r="I109" i="6" s="1"/>
  <c r="I109" i="7" s="1"/>
  <c r="I109" i="8" s="1"/>
  <c r="I109" i="9" s="1"/>
  <c r="I109" i="10" s="1"/>
  <c r="I110" i="14"/>
  <c r="I110" i="13" s="1"/>
  <c r="I110" i="12" s="1"/>
  <c r="I110" i="11" s="1"/>
  <c r="I110" i="15" s="1"/>
  <c r="I110" i="4" s="1"/>
  <c r="I110" i="5" s="1"/>
  <c r="I110" i="6" s="1"/>
  <c r="I110" i="7" s="1"/>
  <c r="I110" i="8" s="1"/>
  <c r="I110" i="9" s="1"/>
  <c r="I110" i="10" s="1"/>
  <c r="I111" i="14"/>
  <c r="I111" i="13" s="1"/>
  <c r="I111" i="12" s="1"/>
  <c r="I111" i="11" s="1"/>
  <c r="I111" i="15" s="1"/>
  <c r="I111" i="4" s="1"/>
  <c r="I111" i="5" s="1"/>
  <c r="I111" i="6" s="1"/>
  <c r="I111" i="7" s="1"/>
  <c r="I111" i="8" s="1"/>
  <c r="I111" i="9" s="1"/>
  <c r="I111" i="10" s="1"/>
  <c r="I113" i="14"/>
  <c r="I113" i="13" s="1"/>
  <c r="I113" i="12" s="1"/>
  <c r="I113" i="11" s="1"/>
  <c r="I113" i="15" s="1"/>
  <c r="I114" i="14"/>
  <c r="I114" i="13" s="1"/>
  <c r="I114" i="12" s="1"/>
  <c r="I114" i="11" s="1"/>
  <c r="I114" i="15" s="1"/>
  <c r="I114" i="4" s="1"/>
  <c r="I114" i="5" s="1"/>
  <c r="I114" i="6" s="1"/>
  <c r="I114" i="7" s="1"/>
  <c r="I114" i="8" s="1"/>
  <c r="I114" i="9" s="1"/>
  <c r="I114" i="10" s="1"/>
  <c r="I115" i="14"/>
  <c r="I115" i="13" s="1"/>
  <c r="I115" i="12" s="1"/>
  <c r="I115" i="11" s="1"/>
  <c r="I115" i="15" s="1"/>
  <c r="I115" i="4" s="1"/>
  <c r="I115" i="5" s="1"/>
  <c r="I115" i="6" s="1"/>
  <c r="I115" i="7" s="1"/>
  <c r="I115" i="8" s="1"/>
  <c r="I115" i="9" s="1"/>
  <c r="I115" i="10" s="1"/>
  <c r="I116" i="14"/>
  <c r="I116" i="13" s="1"/>
  <c r="I116" i="12" s="1"/>
  <c r="I116" i="11" s="1"/>
  <c r="I116" i="15" s="1"/>
  <c r="I116" i="4" s="1"/>
  <c r="I116" i="5" s="1"/>
  <c r="I116" i="6" s="1"/>
  <c r="I116" i="7" s="1"/>
  <c r="I116" i="8" s="1"/>
  <c r="I116" i="9" s="1"/>
  <c r="I116" i="10" s="1"/>
  <c r="I117" i="14"/>
  <c r="I117" i="13" s="1"/>
  <c r="I117" i="12" s="1"/>
  <c r="I117" i="11" s="1"/>
  <c r="I117" i="15" s="1"/>
  <c r="I117" i="4" s="1"/>
  <c r="I117" i="5" s="1"/>
  <c r="I117" i="6" s="1"/>
  <c r="I117" i="7" s="1"/>
  <c r="I117" i="8" s="1"/>
  <c r="I117" i="9" s="1"/>
  <c r="I117" i="10" s="1"/>
  <c r="I118" i="14"/>
  <c r="I118" i="13" s="1"/>
  <c r="I118" i="12" s="1"/>
  <c r="I118" i="11" s="1"/>
  <c r="I118" i="15" s="1"/>
  <c r="I118" i="4" s="1"/>
  <c r="I118" i="5" s="1"/>
  <c r="I118" i="6" s="1"/>
  <c r="I118" i="7" s="1"/>
  <c r="I118" i="8" s="1"/>
  <c r="I118" i="9" s="1"/>
  <c r="I118" i="10" s="1"/>
  <c r="I119" i="14"/>
  <c r="I119" i="13" s="1"/>
  <c r="I119" i="12" s="1"/>
  <c r="I119" i="11" s="1"/>
  <c r="I119" i="15" s="1"/>
  <c r="I119" i="4" s="1"/>
  <c r="I119" i="5" s="1"/>
  <c r="I119" i="6" s="1"/>
  <c r="I119" i="7" s="1"/>
  <c r="I119" i="8" s="1"/>
  <c r="I119" i="9" s="1"/>
  <c r="I119" i="10" s="1"/>
  <c r="I120" i="14"/>
  <c r="I120" i="13" s="1"/>
  <c r="I120" i="12" s="1"/>
  <c r="I120" i="11" s="1"/>
  <c r="I120" i="15" s="1"/>
  <c r="I120" i="4" s="1"/>
  <c r="I120" i="5" s="1"/>
  <c r="I120" i="6" s="1"/>
  <c r="I120" i="7" s="1"/>
  <c r="I120" i="8" s="1"/>
  <c r="I120" i="9" s="1"/>
  <c r="I120" i="10" s="1"/>
  <c r="I121" i="14"/>
  <c r="I121" i="13" s="1"/>
  <c r="I121" i="12" s="1"/>
  <c r="I121" i="11" s="1"/>
  <c r="I121" i="15" s="1"/>
  <c r="I121" i="4" s="1"/>
  <c r="I121" i="5" s="1"/>
  <c r="I121" i="6" s="1"/>
  <c r="I121" i="7" s="1"/>
  <c r="I121" i="8" s="1"/>
  <c r="I121" i="9" s="1"/>
  <c r="I121" i="10" s="1"/>
  <c r="I122" i="14"/>
  <c r="I122" i="13" s="1"/>
  <c r="I122" i="12" s="1"/>
  <c r="I122" i="11" s="1"/>
  <c r="I122" i="15" s="1"/>
  <c r="I122" i="4" s="1"/>
  <c r="I122" i="5" s="1"/>
  <c r="I122" i="6" s="1"/>
  <c r="I122" i="7" s="1"/>
  <c r="I122" i="8" s="1"/>
  <c r="I122" i="9" s="1"/>
  <c r="I122" i="10" s="1"/>
  <c r="I123" i="14"/>
  <c r="I123" i="13" s="1"/>
  <c r="I123" i="12" s="1"/>
  <c r="I123" i="11" s="1"/>
  <c r="I123" i="15" s="1"/>
  <c r="I123" i="4" s="1"/>
  <c r="I123" i="5" s="1"/>
  <c r="I123" i="6" s="1"/>
  <c r="I123" i="7" s="1"/>
  <c r="I123" i="8" s="1"/>
  <c r="I123" i="9" s="1"/>
  <c r="I123" i="10" s="1"/>
  <c r="I125" i="14"/>
  <c r="I125" i="13" s="1"/>
  <c r="I125" i="12" s="1"/>
  <c r="I125" i="11" s="1"/>
  <c r="I125" i="15" s="1"/>
  <c r="I125" i="4" s="1"/>
  <c r="I125" i="5" s="1"/>
  <c r="I125" i="6" s="1"/>
  <c r="I125" i="7" s="1"/>
  <c r="I125" i="8" s="1"/>
  <c r="I125" i="9" s="1"/>
  <c r="I125" i="10" s="1"/>
  <c r="I126" i="14"/>
  <c r="I126" i="13" s="1"/>
  <c r="I126" i="12" s="1"/>
  <c r="I126" i="11" s="1"/>
  <c r="I126" i="15" s="1"/>
  <c r="I126" i="4" s="1"/>
  <c r="I126" i="5" s="1"/>
  <c r="I126" i="6" s="1"/>
  <c r="I126" i="7" s="1"/>
  <c r="I126" i="8" s="1"/>
  <c r="I126" i="9" s="1"/>
  <c r="I126" i="10" s="1"/>
  <c r="I127" i="14"/>
  <c r="I127" i="13" s="1"/>
  <c r="I127" i="12" s="1"/>
  <c r="I127" i="11" s="1"/>
  <c r="I127" i="15" s="1"/>
  <c r="I127" i="4" s="1"/>
  <c r="I127" i="5" s="1"/>
  <c r="I127" i="6" s="1"/>
  <c r="I127" i="7" s="1"/>
  <c r="I127" i="8" s="1"/>
  <c r="I127" i="9" s="1"/>
  <c r="I127" i="10" s="1"/>
  <c r="I128" i="14"/>
  <c r="I128" i="13" s="1"/>
  <c r="I128" i="12" s="1"/>
  <c r="I128" i="11" s="1"/>
  <c r="I128" i="15" s="1"/>
  <c r="I128" i="4" s="1"/>
  <c r="I128" i="5" s="1"/>
  <c r="I128" i="6" s="1"/>
  <c r="I128" i="7" s="1"/>
  <c r="I128" i="8" s="1"/>
  <c r="I128" i="9" s="1"/>
  <c r="I128" i="10" s="1"/>
  <c r="I129" i="14"/>
  <c r="I129" i="13" s="1"/>
  <c r="I129" i="12" s="1"/>
  <c r="I129" i="11" s="1"/>
  <c r="I129" i="15" s="1"/>
  <c r="I129" i="4" s="1"/>
  <c r="I129" i="5" s="1"/>
  <c r="I129" i="6" s="1"/>
  <c r="I129" i="7" s="1"/>
  <c r="I129" i="8" s="1"/>
  <c r="I129" i="9" s="1"/>
  <c r="I129" i="10" s="1"/>
  <c r="I130" i="14"/>
  <c r="I130" i="13" s="1"/>
  <c r="I130" i="12" s="1"/>
  <c r="I130" i="11" s="1"/>
  <c r="I130" i="15" s="1"/>
  <c r="I130" i="4" s="1"/>
  <c r="I130" i="5" s="1"/>
  <c r="I130" i="6" s="1"/>
  <c r="I130" i="7" s="1"/>
  <c r="I130" i="8" s="1"/>
  <c r="I130" i="9" s="1"/>
  <c r="I130" i="10" s="1"/>
  <c r="I131" i="14"/>
  <c r="I131" i="13" s="1"/>
  <c r="I131" i="12" s="1"/>
  <c r="I131" i="11" s="1"/>
  <c r="I131" i="15" s="1"/>
  <c r="I131" i="4" s="1"/>
  <c r="I131" i="5" s="1"/>
  <c r="I131" i="6" s="1"/>
  <c r="I131" i="7" s="1"/>
  <c r="I131" i="8" s="1"/>
  <c r="I131" i="9" s="1"/>
  <c r="I131" i="10" s="1"/>
  <c r="I132" i="14"/>
  <c r="I132" i="13" s="1"/>
  <c r="I132" i="12" s="1"/>
  <c r="I132" i="11" s="1"/>
  <c r="I132" i="15" s="1"/>
  <c r="I132" i="4" s="1"/>
  <c r="I132" i="5" s="1"/>
  <c r="I132" i="6" s="1"/>
  <c r="I132" i="7" s="1"/>
  <c r="I132" i="8" s="1"/>
  <c r="I132" i="9" s="1"/>
  <c r="I132" i="10" s="1"/>
  <c r="I133" i="14"/>
  <c r="I133" i="13" s="1"/>
  <c r="I133" i="12" s="1"/>
  <c r="I133" i="11" s="1"/>
  <c r="I133" i="15" s="1"/>
  <c r="I133" i="4" s="1"/>
  <c r="I133" i="5" s="1"/>
  <c r="I133" i="6" s="1"/>
  <c r="I133" i="7" s="1"/>
  <c r="I133" i="8" s="1"/>
  <c r="I133" i="9" s="1"/>
  <c r="I133" i="10" s="1"/>
  <c r="I134" i="14"/>
  <c r="I134" i="13" s="1"/>
  <c r="I134" i="12" s="1"/>
  <c r="I134" i="11" s="1"/>
  <c r="I134" i="15" s="1"/>
  <c r="I134" i="4" s="1"/>
  <c r="I134" i="5" s="1"/>
  <c r="I134" i="6" s="1"/>
  <c r="I134" i="7" s="1"/>
  <c r="I134" i="8" s="1"/>
  <c r="I134" i="9" s="1"/>
  <c r="I134" i="10" s="1"/>
  <c r="I135" i="14"/>
  <c r="I135" i="13" s="1"/>
  <c r="I135" i="12" s="1"/>
  <c r="I135" i="11" s="1"/>
  <c r="I135" i="15" s="1"/>
  <c r="I135" i="4" s="1"/>
  <c r="I135" i="5" s="1"/>
  <c r="I135" i="6" s="1"/>
  <c r="I135" i="7" s="1"/>
  <c r="I135" i="8" s="1"/>
  <c r="I135" i="9" s="1"/>
  <c r="I135" i="10" s="1"/>
  <c r="I136" i="14"/>
  <c r="I136" i="13" s="1"/>
  <c r="I136" i="12" s="1"/>
  <c r="I136" i="11" s="1"/>
  <c r="I136" i="15" s="1"/>
  <c r="I136" i="4" s="1"/>
  <c r="I136" i="5" s="1"/>
  <c r="I136" i="6" s="1"/>
  <c r="I136" i="7" s="1"/>
  <c r="I136" i="8" s="1"/>
  <c r="I136" i="9" s="1"/>
  <c r="I136" i="10" s="1"/>
  <c r="I139" i="14"/>
  <c r="I139" i="13" s="1"/>
  <c r="I140" i="14"/>
  <c r="I140" i="13" s="1"/>
  <c r="I141" i="14"/>
  <c r="I141" i="13" s="1"/>
  <c r="I141" i="12" s="1"/>
  <c r="I141" i="11" s="1"/>
  <c r="I141" i="15" s="1"/>
  <c r="I141" i="4" s="1"/>
  <c r="I142" i="14"/>
  <c r="I142" i="13" s="1"/>
  <c r="I142" i="12" s="1"/>
  <c r="I142" i="11" s="1"/>
  <c r="I142" i="15" s="1"/>
  <c r="I142" i="4" s="1"/>
  <c r="I142" i="5" s="1"/>
  <c r="I142" i="6" s="1"/>
  <c r="I142" i="7" s="1"/>
  <c r="I142" i="8" s="1"/>
  <c r="I142" i="9" s="1"/>
  <c r="I142" i="10" s="1"/>
  <c r="I143" i="14"/>
  <c r="I143" i="13" s="1"/>
  <c r="I143" i="12" s="1"/>
  <c r="I143" i="11" s="1"/>
  <c r="I143" i="15" s="1"/>
  <c r="I143" i="4" s="1"/>
  <c r="I143" i="5" s="1"/>
  <c r="I143" i="6" s="1"/>
  <c r="I143" i="7" s="1"/>
  <c r="I143" i="8" s="1"/>
  <c r="I143" i="9" s="1"/>
  <c r="I143" i="10" s="1"/>
  <c r="I144" i="14"/>
  <c r="I144" i="13" s="1"/>
  <c r="I144" i="12" s="1"/>
  <c r="I144" i="11" s="1"/>
  <c r="I144" i="15" s="1"/>
  <c r="I144" i="4" s="1"/>
  <c r="I144" i="5" s="1"/>
  <c r="I144" i="6" s="1"/>
  <c r="I144" i="7" s="1"/>
  <c r="I144" i="8" s="1"/>
  <c r="I144" i="9" s="1"/>
  <c r="I144" i="10" s="1"/>
  <c r="I145" i="14"/>
  <c r="I145" i="13" s="1"/>
  <c r="I145" i="12" s="1"/>
  <c r="I145" i="11" s="1"/>
  <c r="I145" i="15" s="1"/>
  <c r="I145" i="4" s="1"/>
  <c r="I145" i="5" s="1"/>
  <c r="I145" i="6" s="1"/>
  <c r="I145" i="7" s="1"/>
  <c r="I145" i="8" s="1"/>
  <c r="I145" i="9" s="1"/>
  <c r="I145" i="10" s="1"/>
  <c r="I146" i="14"/>
  <c r="I146" i="13" s="1"/>
  <c r="I146" i="12" s="1"/>
  <c r="I146" i="11" s="1"/>
  <c r="I146" i="15" s="1"/>
  <c r="I146" i="4" s="1"/>
  <c r="I146" i="5" s="1"/>
  <c r="I146" i="6" s="1"/>
  <c r="I146" i="7" s="1"/>
  <c r="I146" i="8" s="1"/>
  <c r="I146" i="9" s="1"/>
  <c r="I146" i="10" s="1"/>
  <c r="I147" i="14"/>
  <c r="I147" i="13" s="1"/>
  <c r="I147" i="12" s="1"/>
  <c r="I147" i="11" s="1"/>
  <c r="I147" i="15" s="1"/>
  <c r="I147" i="4" s="1"/>
  <c r="I147" i="5" s="1"/>
  <c r="I147" i="6" s="1"/>
  <c r="I147" i="7" s="1"/>
  <c r="I147" i="8" s="1"/>
  <c r="I147" i="9" s="1"/>
  <c r="I147" i="10" s="1"/>
  <c r="I148" i="14"/>
  <c r="I148" i="13" s="1"/>
  <c r="I148" i="12" s="1"/>
  <c r="I148" i="11" s="1"/>
  <c r="I148" i="15" s="1"/>
  <c r="I148" i="4" s="1"/>
  <c r="I148" i="5" s="1"/>
  <c r="I148" i="6" s="1"/>
  <c r="I148" i="7" s="1"/>
  <c r="I148" i="8" s="1"/>
  <c r="I148" i="9" s="1"/>
  <c r="I148" i="10" s="1"/>
  <c r="I149" i="14"/>
  <c r="I149" i="13" s="1"/>
  <c r="I149" i="12" s="1"/>
  <c r="I149" i="11" s="1"/>
  <c r="I149" i="15" s="1"/>
  <c r="I149" i="4" s="1"/>
  <c r="I149" i="5" s="1"/>
  <c r="I149" i="6" s="1"/>
  <c r="I149" i="7" s="1"/>
  <c r="I149" i="8" s="1"/>
  <c r="I149" i="9" s="1"/>
  <c r="I149" i="10" s="1"/>
  <c r="I150" i="14"/>
  <c r="I150" i="13" s="1"/>
  <c r="I150" i="12" s="1"/>
  <c r="I150" i="11" s="1"/>
  <c r="I150" i="15" s="1"/>
  <c r="I150" i="4" s="1"/>
  <c r="I150" i="5" s="1"/>
  <c r="I150" i="6" s="1"/>
  <c r="I150" i="7" s="1"/>
  <c r="I150" i="8" s="1"/>
  <c r="I150" i="9" s="1"/>
  <c r="I150" i="10" s="1"/>
  <c r="I151" i="14"/>
  <c r="I151" i="13" s="1"/>
  <c r="I151" i="12" s="1"/>
  <c r="I151" i="11" s="1"/>
  <c r="I151" i="15" s="1"/>
  <c r="I151" i="4" s="1"/>
  <c r="I151" i="5" s="1"/>
  <c r="I151" i="6" s="1"/>
  <c r="I151" i="7" s="1"/>
  <c r="I151" i="8" s="1"/>
  <c r="I151" i="9" s="1"/>
  <c r="I151" i="10" s="1"/>
  <c r="I152" i="14"/>
  <c r="I152" i="13" s="1"/>
  <c r="I152" i="12" s="1"/>
  <c r="I152" i="11" s="1"/>
  <c r="I152" i="15" s="1"/>
  <c r="I152" i="4" s="1"/>
  <c r="I152" i="5" s="1"/>
  <c r="I152" i="6" s="1"/>
  <c r="I152" i="7" s="1"/>
  <c r="I152" i="8" s="1"/>
  <c r="I152" i="9" s="1"/>
  <c r="I152" i="10" s="1"/>
  <c r="I153" i="14"/>
  <c r="I153" i="13" s="1"/>
  <c r="I153" i="12" s="1"/>
  <c r="I153" i="11" s="1"/>
  <c r="I153" i="15" s="1"/>
  <c r="I153" i="4" s="1"/>
  <c r="I153" i="5" s="1"/>
  <c r="I153" i="6" s="1"/>
  <c r="I153" i="7" s="1"/>
  <c r="I153" i="8" s="1"/>
  <c r="I153" i="9" s="1"/>
  <c r="I153" i="10" s="1"/>
  <c r="I154" i="14"/>
  <c r="I154" i="13" s="1"/>
  <c r="I154" i="12" s="1"/>
  <c r="I154" i="11" s="1"/>
  <c r="I154" i="15" s="1"/>
  <c r="I154" i="4" s="1"/>
  <c r="I154" i="5" s="1"/>
  <c r="I154" i="6" s="1"/>
  <c r="I154" i="7" s="1"/>
  <c r="I154" i="8" s="1"/>
  <c r="I154" i="9" s="1"/>
  <c r="I154" i="10" s="1"/>
  <c r="I155" i="14"/>
  <c r="I155" i="13" s="1"/>
  <c r="I155" i="12" s="1"/>
  <c r="I155" i="11" s="1"/>
  <c r="I155" i="15" s="1"/>
  <c r="I155" i="4" s="1"/>
  <c r="I155" i="5" s="1"/>
  <c r="I155" i="6" s="1"/>
  <c r="I155" i="7" s="1"/>
  <c r="I155" i="8" s="1"/>
  <c r="I155" i="9" s="1"/>
  <c r="I155" i="10" s="1"/>
  <c r="I156" i="14"/>
  <c r="I156" i="13" s="1"/>
  <c r="I156" i="12" s="1"/>
  <c r="I156" i="11" s="1"/>
  <c r="I156" i="15" s="1"/>
  <c r="I156" i="4" s="1"/>
  <c r="I156" i="5" s="1"/>
  <c r="I156" i="6" s="1"/>
  <c r="I156" i="7" s="1"/>
  <c r="I156" i="8" s="1"/>
  <c r="I156" i="9" s="1"/>
  <c r="I156" i="10" s="1"/>
  <c r="I157" i="14"/>
  <c r="I157" i="13" s="1"/>
  <c r="I157" i="12" s="1"/>
  <c r="I157" i="11" s="1"/>
  <c r="I157" i="15" s="1"/>
  <c r="I157" i="4" s="1"/>
  <c r="I157" i="5" s="1"/>
  <c r="I157" i="6" s="1"/>
  <c r="I157" i="7" s="1"/>
  <c r="I157" i="8" s="1"/>
  <c r="I157" i="9" s="1"/>
  <c r="I157" i="10" s="1"/>
  <c r="I158" i="14"/>
  <c r="I158" i="13" s="1"/>
  <c r="I158" i="12" s="1"/>
  <c r="I158" i="11" s="1"/>
  <c r="I158" i="15" s="1"/>
  <c r="I158" i="4" s="1"/>
  <c r="I158" i="5" s="1"/>
  <c r="I158" i="6" s="1"/>
  <c r="I158" i="7" s="1"/>
  <c r="I158" i="8" s="1"/>
  <c r="I158" i="9" s="1"/>
  <c r="I158" i="10" s="1"/>
  <c r="I159" i="14"/>
  <c r="I159" i="13" s="1"/>
  <c r="I159" i="12" s="1"/>
  <c r="I159" i="11" s="1"/>
  <c r="I159" i="15" s="1"/>
  <c r="I159" i="4" s="1"/>
  <c r="I159" i="5" s="1"/>
  <c r="I159" i="6" s="1"/>
  <c r="I159" i="7" s="1"/>
  <c r="I159" i="8" s="1"/>
  <c r="I159" i="9" s="1"/>
  <c r="I159" i="10" s="1"/>
  <c r="I160" i="14"/>
  <c r="I160" i="13" s="1"/>
  <c r="I160" i="12" s="1"/>
  <c r="I160" i="11" s="1"/>
  <c r="I160" i="15" s="1"/>
  <c r="I160" i="4" s="1"/>
  <c r="I160" i="5" s="1"/>
  <c r="I160" i="6" s="1"/>
  <c r="I160" i="7" s="1"/>
  <c r="I160" i="8" s="1"/>
  <c r="I160" i="9" s="1"/>
  <c r="I160" i="10" s="1"/>
  <c r="I161" i="14"/>
  <c r="I161" i="13" s="1"/>
  <c r="I161" i="12" s="1"/>
  <c r="I161" i="11" s="1"/>
  <c r="I161" i="15" s="1"/>
  <c r="I161" i="4" s="1"/>
  <c r="I161" i="5" s="1"/>
  <c r="I161" i="6" s="1"/>
  <c r="I161" i="7" s="1"/>
  <c r="I161" i="8" s="1"/>
  <c r="I161" i="9" s="1"/>
  <c r="I161" i="10" s="1"/>
  <c r="I162" i="14"/>
  <c r="I162" i="13" s="1"/>
  <c r="I162" i="12" s="1"/>
  <c r="I162" i="11" s="1"/>
  <c r="I162" i="15" s="1"/>
  <c r="I162" i="4" s="1"/>
  <c r="I162" i="5" s="1"/>
  <c r="I162" i="6" s="1"/>
  <c r="I162" i="7" s="1"/>
  <c r="I162" i="8" s="1"/>
  <c r="I162" i="9" s="1"/>
  <c r="I162" i="10" s="1"/>
  <c r="I163" i="14"/>
  <c r="I163" i="13" s="1"/>
  <c r="I163" i="12" s="1"/>
  <c r="I163" i="11" s="1"/>
  <c r="I163" i="15" s="1"/>
  <c r="I163" i="4" s="1"/>
  <c r="I163" i="5" s="1"/>
  <c r="I163" i="6" s="1"/>
  <c r="I163" i="7" s="1"/>
  <c r="I163" i="8" s="1"/>
  <c r="I163" i="9" s="1"/>
  <c r="I163" i="10" s="1"/>
  <c r="I164" i="14"/>
  <c r="I165" i="14"/>
  <c r="I165" i="13" s="1"/>
  <c r="I165" i="12" s="1"/>
  <c r="I165" i="11" s="1"/>
  <c r="I165" i="15" s="1"/>
  <c r="I165" i="4" s="1"/>
  <c r="I165" i="5" s="1"/>
  <c r="I165" i="6" s="1"/>
  <c r="I165" i="7" s="1"/>
  <c r="I165" i="8" s="1"/>
  <c r="I165" i="9" s="1"/>
  <c r="I165" i="10" s="1"/>
  <c r="I166" i="14"/>
  <c r="I166" i="13" s="1"/>
  <c r="I166" i="12" s="1"/>
  <c r="I166" i="11" s="1"/>
  <c r="I166" i="15" s="1"/>
  <c r="I166" i="4" s="1"/>
  <c r="I166" i="5" s="1"/>
  <c r="I166" i="6" s="1"/>
  <c r="I166" i="7" s="1"/>
  <c r="I166" i="8" s="1"/>
  <c r="I166" i="9" s="1"/>
  <c r="I166" i="10" s="1"/>
  <c r="I167" i="14"/>
  <c r="I167" i="13" s="1"/>
  <c r="I167" i="12" s="1"/>
  <c r="I167" i="11" s="1"/>
  <c r="I167" i="15" s="1"/>
  <c r="I167" i="4" s="1"/>
  <c r="I167" i="5" s="1"/>
  <c r="I167" i="6" s="1"/>
  <c r="I167" i="7" s="1"/>
  <c r="I167" i="8" s="1"/>
  <c r="I167" i="9" s="1"/>
  <c r="I167" i="10" s="1"/>
  <c r="I168" i="14"/>
  <c r="I168" i="13" s="1"/>
  <c r="I168" i="12" s="1"/>
  <c r="I168" i="11" s="1"/>
  <c r="I168" i="15" s="1"/>
  <c r="I168" i="4" s="1"/>
  <c r="I168" i="5" s="1"/>
  <c r="I168" i="6" s="1"/>
  <c r="I168" i="7" s="1"/>
  <c r="I168" i="8" s="1"/>
  <c r="I168" i="9" s="1"/>
  <c r="I168" i="10" s="1"/>
  <c r="I169" i="14"/>
  <c r="I169" i="13" s="1"/>
  <c r="I169" i="12" s="1"/>
  <c r="I169" i="11" s="1"/>
  <c r="I169" i="15" s="1"/>
  <c r="I169" i="4" s="1"/>
  <c r="I169" i="5" s="1"/>
  <c r="I169" i="6" s="1"/>
  <c r="I169" i="7" s="1"/>
  <c r="I169" i="8" s="1"/>
  <c r="I169" i="9" s="1"/>
  <c r="I169" i="10" s="1"/>
  <c r="I170" i="14"/>
  <c r="I170" i="13" s="1"/>
  <c r="I170" i="12" s="1"/>
  <c r="I170" i="11" s="1"/>
  <c r="I170" i="15" s="1"/>
  <c r="I170" i="4" s="1"/>
  <c r="I170" i="5" s="1"/>
  <c r="I170" i="6" s="1"/>
  <c r="I170" i="7" s="1"/>
  <c r="I170" i="8" s="1"/>
  <c r="I170" i="9" s="1"/>
  <c r="I170" i="10" s="1"/>
  <c r="I171" i="14"/>
  <c r="I171" i="13" s="1"/>
  <c r="I171" i="12" s="1"/>
  <c r="I171" i="11" s="1"/>
  <c r="I171" i="15" s="1"/>
  <c r="I171" i="4" s="1"/>
  <c r="I171" i="5" s="1"/>
  <c r="I171" i="6" s="1"/>
  <c r="I171" i="7" s="1"/>
  <c r="I171" i="8" s="1"/>
  <c r="I171" i="9" s="1"/>
  <c r="I171" i="10" s="1"/>
  <c r="I172" i="14"/>
  <c r="I172" i="13" s="1"/>
  <c r="I172" i="12" s="1"/>
  <c r="I172" i="11" s="1"/>
  <c r="I172" i="15" s="1"/>
  <c r="I172" i="4" s="1"/>
  <c r="I172" i="5" s="1"/>
  <c r="I172" i="6" s="1"/>
  <c r="I172" i="7" s="1"/>
  <c r="I172" i="8" s="1"/>
  <c r="I172" i="9" s="1"/>
  <c r="I172" i="10" s="1"/>
  <c r="I174" i="14"/>
  <c r="I174" i="13" s="1"/>
  <c r="I174" i="12" s="1"/>
  <c r="I174" i="11" s="1"/>
  <c r="I174" i="15" s="1"/>
  <c r="I174" i="4" s="1"/>
  <c r="I174" i="5" s="1"/>
  <c r="I174" i="6" s="1"/>
  <c r="I174" i="7" s="1"/>
  <c r="I174" i="8" s="1"/>
  <c r="I175" i="14"/>
  <c r="I175" i="13" s="1"/>
  <c r="I175" i="12" s="1"/>
  <c r="I175" i="11" s="1"/>
  <c r="I175" i="15" s="1"/>
  <c r="I175" i="4" s="1"/>
  <c r="I175" i="5" s="1"/>
  <c r="I175" i="6" s="1"/>
  <c r="I175" i="7" s="1"/>
  <c r="I175" i="8" s="1"/>
  <c r="I175" i="9" s="1"/>
  <c r="I175" i="10" s="1"/>
  <c r="I176" i="14"/>
  <c r="I176" i="13" s="1"/>
  <c r="I176" i="12" s="1"/>
  <c r="I176" i="11" s="1"/>
  <c r="I176" i="15" s="1"/>
  <c r="I176" i="4" s="1"/>
  <c r="I176" i="5" s="1"/>
  <c r="I176" i="6" s="1"/>
  <c r="I176" i="7" s="1"/>
  <c r="I176" i="8" s="1"/>
  <c r="I176" i="9" s="1"/>
  <c r="I176" i="10" s="1"/>
  <c r="I177" i="14"/>
  <c r="I177" i="13" s="1"/>
  <c r="I177" i="12" s="1"/>
  <c r="I177" i="11" s="1"/>
  <c r="I177" i="15" s="1"/>
  <c r="I177" i="4" s="1"/>
  <c r="I177" i="5" s="1"/>
  <c r="I177" i="6" s="1"/>
  <c r="I177" i="7" s="1"/>
  <c r="I177" i="8" s="1"/>
  <c r="I177" i="9" s="1"/>
  <c r="I177" i="10" s="1"/>
  <c r="I178" i="14"/>
  <c r="I178" i="13" s="1"/>
  <c r="I178" i="12" s="1"/>
  <c r="I178" i="11" s="1"/>
  <c r="I178" i="15" s="1"/>
  <c r="I178" i="4" s="1"/>
  <c r="I178" i="5" s="1"/>
  <c r="I178" i="6" s="1"/>
  <c r="I178" i="7" s="1"/>
  <c r="I178" i="8" s="1"/>
  <c r="I178" i="9" s="1"/>
  <c r="I178" i="10" s="1"/>
  <c r="I179" i="14"/>
  <c r="I179" i="13" s="1"/>
  <c r="I179" i="12" s="1"/>
  <c r="I179" i="11" s="1"/>
  <c r="I179" i="15" s="1"/>
  <c r="I179" i="4" s="1"/>
  <c r="I179" i="5" s="1"/>
  <c r="I179" i="6" s="1"/>
  <c r="I179" i="7" s="1"/>
  <c r="I179" i="8" s="1"/>
  <c r="I179" i="9" s="1"/>
  <c r="I179" i="10" s="1"/>
  <c r="I180" i="14"/>
  <c r="I180" i="13" s="1"/>
  <c r="I180" i="12" s="1"/>
  <c r="I180" i="11" s="1"/>
  <c r="I180" i="15" s="1"/>
  <c r="I180" i="4" s="1"/>
  <c r="I180" i="5" s="1"/>
  <c r="I180" i="6" s="1"/>
  <c r="I180" i="7" s="1"/>
  <c r="I180" i="8" s="1"/>
  <c r="I180" i="9" s="1"/>
  <c r="I180" i="10" s="1"/>
  <c r="I181" i="14"/>
  <c r="I181" i="13" s="1"/>
  <c r="I181" i="12" s="1"/>
  <c r="I181" i="11" s="1"/>
  <c r="I181" i="15" s="1"/>
  <c r="I181" i="4" s="1"/>
  <c r="I181" i="5" s="1"/>
  <c r="I181" i="6" s="1"/>
  <c r="I181" i="7" s="1"/>
  <c r="I181" i="8" s="1"/>
  <c r="I181" i="9" s="1"/>
  <c r="I181" i="10" s="1"/>
  <c r="I182" i="14"/>
  <c r="I182" i="13" s="1"/>
  <c r="I182" i="12" s="1"/>
  <c r="I182" i="11" s="1"/>
  <c r="I182" i="15" s="1"/>
  <c r="I182" i="4" s="1"/>
  <c r="I182" i="5" s="1"/>
  <c r="I182" i="6" s="1"/>
  <c r="I182" i="7" s="1"/>
  <c r="I182" i="8" s="1"/>
  <c r="I182" i="9" s="1"/>
  <c r="I182" i="10" s="1"/>
  <c r="I183" i="14"/>
  <c r="I183" i="13" s="1"/>
  <c r="I183" i="12" s="1"/>
  <c r="I183" i="11" s="1"/>
  <c r="I183" i="15" s="1"/>
  <c r="I183" i="4" s="1"/>
  <c r="I183" i="5" s="1"/>
  <c r="I183" i="6" s="1"/>
  <c r="I183" i="7" s="1"/>
  <c r="I183" i="8" s="1"/>
  <c r="I183" i="9" s="1"/>
  <c r="I183" i="10" s="1"/>
  <c r="I184" i="14"/>
  <c r="I184" i="13" s="1"/>
  <c r="I184" i="12" s="1"/>
  <c r="I184" i="11" s="1"/>
  <c r="I184" i="15" s="1"/>
  <c r="I184" i="4" s="1"/>
  <c r="I184" i="5" s="1"/>
  <c r="I184" i="6" s="1"/>
  <c r="I184" i="7" s="1"/>
  <c r="I184" i="8" s="1"/>
  <c r="I184" i="9" s="1"/>
  <c r="I184" i="10" s="1"/>
  <c r="I185" i="14"/>
  <c r="I185" i="13" s="1"/>
  <c r="I185" i="12" s="1"/>
  <c r="I185" i="11" s="1"/>
  <c r="I185" i="15" s="1"/>
  <c r="I185" i="4" s="1"/>
  <c r="I185" i="5" s="1"/>
  <c r="I185" i="6" s="1"/>
  <c r="I185" i="7" s="1"/>
  <c r="I185" i="8" s="1"/>
  <c r="I185" i="9" s="1"/>
  <c r="I185" i="10" s="1"/>
  <c r="I186" i="14"/>
  <c r="I186" i="13" s="1"/>
  <c r="I186" i="12" s="1"/>
  <c r="I186" i="11" s="1"/>
  <c r="I186" i="15" s="1"/>
  <c r="I186" i="4" s="1"/>
  <c r="I186" i="5" s="1"/>
  <c r="I186" i="6" s="1"/>
  <c r="I186" i="7" s="1"/>
  <c r="I186" i="8" s="1"/>
  <c r="I186" i="9" s="1"/>
  <c r="I186" i="10" s="1"/>
  <c r="I187" i="14"/>
  <c r="I187" i="13" s="1"/>
  <c r="I187" i="12" s="1"/>
  <c r="I187" i="11" s="1"/>
  <c r="I187" i="15" s="1"/>
  <c r="I187" i="4" s="1"/>
  <c r="I187" i="5" s="1"/>
  <c r="I187" i="6" s="1"/>
  <c r="I187" i="7" s="1"/>
  <c r="I187" i="8" s="1"/>
  <c r="I187" i="9" s="1"/>
  <c r="I187" i="10" s="1"/>
  <c r="I188" i="14"/>
  <c r="I188" i="13" s="1"/>
  <c r="I188" i="12" s="1"/>
  <c r="I188" i="11" s="1"/>
  <c r="I188" i="15" s="1"/>
  <c r="I188" i="4" s="1"/>
  <c r="I188" i="5" s="1"/>
  <c r="I188" i="6" s="1"/>
  <c r="I188" i="7" s="1"/>
  <c r="I188" i="8" s="1"/>
  <c r="I188" i="9" s="1"/>
  <c r="I188" i="10" s="1"/>
  <c r="I189" i="14"/>
  <c r="I189" i="13" s="1"/>
  <c r="I189" i="12" s="1"/>
  <c r="I189" i="11" s="1"/>
  <c r="I189" i="15" s="1"/>
  <c r="I189" i="4" s="1"/>
  <c r="I189" i="5" s="1"/>
  <c r="I189" i="6" s="1"/>
  <c r="I189" i="7" s="1"/>
  <c r="I189" i="8" s="1"/>
  <c r="I189" i="9" s="1"/>
  <c r="I189" i="10" s="1"/>
  <c r="I190" i="14"/>
  <c r="I190" i="13" s="1"/>
  <c r="I190" i="12" s="1"/>
  <c r="I190" i="11" s="1"/>
  <c r="I190" i="15" s="1"/>
  <c r="I190" i="4" s="1"/>
  <c r="I190" i="5" s="1"/>
  <c r="I190" i="6" s="1"/>
  <c r="I190" i="7" s="1"/>
  <c r="I190" i="8" s="1"/>
  <c r="I190" i="9" s="1"/>
  <c r="I190" i="10" s="1"/>
  <c r="I191" i="14"/>
  <c r="I191" i="13" s="1"/>
  <c r="I191" i="12" s="1"/>
  <c r="I191" i="11" s="1"/>
  <c r="I191" i="15" s="1"/>
  <c r="I191" i="4" s="1"/>
  <c r="I191" i="5" s="1"/>
  <c r="I191" i="6" s="1"/>
  <c r="I191" i="7" s="1"/>
  <c r="I191" i="8" s="1"/>
  <c r="I191" i="9" s="1"/>
  <c r="I191" i="10" s="1"/>
  <c r="I192" i="14"/>
  <c r="I192" i="13" s="1"/>
  <c r="I192" i="12" s="1"/>
  <c r="I192" i="11" s="1"/>
  <c r="I192" i="15" s="1"/>
  <c r="I192" i="4" s="1"/>
  <c r="I192" i="5" s="1"/>
  <c r="I192" i="6" s="1"/>
  <c r="I192" i="7" s="1"/>
  <c r="I192" i="8" s="1"/>
  <c r="I192" i="9" s="1"/>
  <c r="I192" i="10" s="1"/>
  <c r="I193" i="14"/>
  <c r="I193" i="13" s="1"/>
  <c r="I193" i="12" s="1"/>
  <c r="I193" i="11" s="1"/>
  <c r="I193" i="15" s="1"/>
  <c r="I193" i="4" s="1"/>
  <c r="I193" i="5" s="1"/>
  <c r="I193" i="6" s="1"/>
  <c r="I193" i="7" s="1"/>
  <c r="I193" i="8" s="1"/>
  <c r="I193" i="9" s="1"/>
  <c r="I193" i="10" s="1"/>
  <c r="I194" i="14"/>
  <c r="I194" i="13" s="1"/>
  <c r="I194" i="12" s="1"/>
  <c r="I194" i="11" s="1"/>
  <c r="I194" i="15" s="1"/>
  <c r="I194" i="4" s="1"/>
  <c r="I194" i="5" s="1"/>
  <c r="I194" i="6" s="1"/>
  <c r="I194" i="7" s="1"/>
  <c r="I194" i="8" s="1"/>
  <c r="I194" i="9" s="1"/>
  <c r="I194" i="10" s="1"/>
  <c r="I195" i="14"/>
  <c r="I195" i="13" s="1"/>
  <c r="I195" i="12" s="1"/>
  <c r="I195" i="11" s="1"/>
  <c r="I195" i="15" s="1"/>
  <c r="I195" i="4" s="1"/>
  <c r="I195" i="5" s="1"/>
  <c r="I195" i="6" s="1"/>
  <c r="I195" i="7" s="1"/>
  <c r="I195" i="8" s="1"/>
  <c r="I195" i="9" s="1"/>
  <c r="I195" i="10" s="1"/>
  <c r="I196" i="14"/>
  <c r="I196" i="13" s="1"/>
  <c r="I196" i="12" s="1"/>
  <c r="I196" i="11" s="1"/>
  <c r="I196" i="15" s="1"/>
  <c r="I196" i="4" s="1"/>
  <c r="I196" i="5" s="1"/>
  <c r="I196" i="6" s="1"/>
  <c r="I196" i="7" s="1"/>
  <c r="I196" i="8" s="1"/>
  <c r="I196" i="9" s="1"/>
  <c r="I196" i="10" s="1"/>
  <c r="I197" i="14"/>
  <c r="I197" i="13" s="1"/>
  <c r="I197" i="12" s="1"/>
  <c r="I197" i="11" s="1"/>
  <c r="I197" i="15" s="1"/>
  <c r="I197" i="4" s="1"/>
  <c r="I197" i="5" s="1"/>
  <c r="I197" i="6" s="1"/>
  <c r="I197" i="7" s="1"/>
  <c r="I197" i="8" s="1"/>
  <c r="I197" i="9" s="1"/>
  <c r="I197" i="10" s="1"/>
  <c r="I198" i="14"/>
  <c r="I198" i="13" s="1"/>
  <c r="I198" i="12" s="1"/>
  <c r="I198" i="11" s="1"/>
  <c r="I198" i="15" s="1"/>
  <c r="I198" i="4" s="1"/>
  <c r="I198" i="5" s="1"/>
  <c r="I198" i="6" s="1"/>
  <c r="I198" i="7" s="1"/>
  <c r="I198" i="8" s="1"/>
  <c r="I198" i="9" s="1"/>
  <c r="I198" i="10" s="1"/>
  <c r="I199" i="14"/>
  <c r="I199" i="13" s="1"/>
  <c r="I199" i="12" s="1"/>
  <c r="I199" i="11" s="1"/>
  <c r="I199" i="15" s="1"/>
  <c r="I199" i="4" s="1"/>
  <c r="I199" i="5" s="1"/>
  <c r="I199" i="6" s="1"/>
  <c r="I199" i="7" s="1"/>
  <c r="I199" i="8" s="1"/>
  <c r="I199" i="9" s="1"/>
  <c r="I199" i="10" s="1"/>
  <c r="I200" i="14"/>
  <c r="I200" i="13" s="1"/>
  <c r="I200" i="12" s="1"/>
  <c r="I200" i="11" s="1"/>
  <c r="I200" i="15" s="1"/>
  <c r="I200" i="4" s="1"/>
  <c r="I200" i="5" s="1"/>
  <c r="I200" i="6" s="1"/>
  <c r="I200" i="7" s="1"/>
  <c r="I200" i="8" s="1"/>
  <c r="I200" i="9" s="1"/>
  <c r="I200" i="10" s="1"/>
  <c r="I201" i="14"/>
  <c r="I201" i="13" s="1"/>
  <c r="I201" i="12" s="1"/>
  <c r="I201" i="11" s="1"/>
  <c r="I201" i="15" s="1"/>
  <c r="I201" i="4" s="1"/>
  <c r="I201" i="5" s="1"/>
  <c r="I201" i="6" s="1"/>
  <c r="I201" i="7" s="1"/>
  <c r="I201" i="8" s="1"/>
  <c r="I201" i="9" s="1"/>
  <c r="I201" i="10" s="1"/>
  <c r="I202" i="14"/>
  <c r="I202" i="13" s="1"/>
  <c r="I202" i="12" s="1"/>
  <c r="I202" i="11" s="1"/>
  <c r="I202" i="15" s="1"/>
  <c r="I202" i="4" s="1"/>
  <c r="I202" i="5" s="1"/>
  <c r="I202" i="6" s="1"/>
  <c r="I202" i="7" s="1"/>
  <c r="I202" i="8" s="1"/>
  <c r="I202" i="9" s="1"/>
  <c r="I202" i="10" s="1"/>
  <c r="I203" i="14"/>
  <c r="I203" i="13" s="1"/>
  <c r="I203" i="12" s="1"/>
  <c r="I203" i="11" s="1"/>
  <c r="I203" i="15" s="1"/>
  <c r="I203" i="4" s="1"/>
  <c r="I203" i="5" s="1"/>
  <c r="I203" i="6" s="1"/>
  <c r="I203" i="7" s="1"/>
  <c r="I203" i="8" s="1"/>
  <c r="I203" i="9" s="1"/>
  <c r="I203" i="10" s="1"/>
  <c r="I204" i="14"/>
  <c r="I204" i="13" s="1"/>
  <c r="I204" i="12" s="1"/>
  <c r="I204" i="11" s="1"/>
  <c r="I204" i="15" s="1"/>
  <c r="I204" i="4" s="1"/>
  <c r="I204" i="5" s="1"/>
  <c r="I204" i="6" s="1"/>
  <c r="I204" i="7" s="1"/>
  <c r="I204" i="8" s="1"/>
  <c r="I204" i="9" s="1"/>
  <c r="I204" i="10" s="1"/>
  <c r="I206" i="14"/>
  <c r="I206" i="13" s="1"/>
  <c r="I206" i="12" s="1"/>
  <c r="I206" i="11" s="1"/>
  <c r="I206" i="15" s="1"/>
  <c r="I206" i="4" s="1"/>
  <c r="I206" i="5" s="1"/>
  <c r="I206" i="6" s="1"/>
  <c r="I206" i="7" s="1"/>
  <c r="I206" i="8" s="1"/>
  <c r="I206" i="9" s="1"/>
  <c r="I206" i="10" s="1"/>
  <c r="I207" i="14"/>
  <c r="I207" i="13" s="1"/>
  <c r="I208" i="14"/>
  <c r="I208" i="13" s="1"/>
  <c r="I208" i="12" s="1"/>
  <c r="I208" i="11" s="1"/>
  <c r="I208" i="15" s="1"/>
  <c r="I208" i="4" s="1"/>
  <c r="I208" i="5" s="1"/>
  <c r="I208" i="6" s="1"/>
  <c r="I208" i="7" s="1"/>
  <c r="I209" i="14"/>
  <c r="I209" i="13" s="1"/>
  <c r="I209" i="12" s="1"/>
  <c r="I209" i="11" s="1"/>
  <c r="I209" i="15" s="1"/>
  <c r="I209" i="4" s="1"/>
  <c r="I209" i="5" s="1"/>
  <c r="I209" i="6" s="1"/>
  <c r="I209" i="7" s="1"/>
  <c r="I209" i="8" s="1"/>
  <c r="I209" i="9" s="1"/>
  <c r="I209" i="10" s="1"/>
  <c r="I210" i="14"/>
  <c r="I210" i="13" s="1"/>
  <c r="I210" i="12" s="1"/>
  <c r="I210" i="11" s="1"/>
  <c r="I210" i="15" s="1"/>
  <c r="I210" i="4" s="1"/>
  <c r="I210" i="5" s="1"/>
  <c r="I210" i="6" s="1"/>
  <c r="I210" i="7" s="1"/>
  <c r="I210" i="8" s="1"/>
  <c r="I210" i="9" s="1"/>
  <c r="I210" i="10" s="1"/>
  <c r="I211" i="14"/>
  <c r="I211" i="13" s="1"/>
  <c r="I211" i="12" s="1"/>
  <c r="I211" i="11" s="1"/>
  <c r="I211" i="15" s="1"/>
  <c r="I211" i="4" s="1"/>
  <c r="I211" i="5" s="1"/>
  <c r="I211" i="6" s="1"/>
  <c r="I211" i="7" s="1"/>
  <c r="I211" i="8" s="1"/>
  <c r="I211" i="9" s="1"/>
  <c r="I211" i="10" s="1"/>
  <c r="I212" i="14"/>
  <c r="I212" i="13" s="1"/>
  <c r="I212" i="12" s="1"/>
  <c r="I212" i="11" s="1"/>
  <c r="I212" i="15" s="1"/>
  <c r="I212" i="4" s="1"/>
  <c r="I212" i="5" s="1"/>
  <c r="I212" i="6" s="1"/>
  <c r="I212" i="7" s="1"/>
  <c r="I212" i="8" s="1"/>
  <c r="I212" i="9" s="1"/>
  <c r="I212" i="10" s="1"/>
  <c r="I213" i="14"/>
  <c r="I213" i="13" s="1"/>
  <c r="I213" i="12" s="1"/>
  <c r="I213" i="11" s="1"/>
  <c r="I213" i="15" s="1"/>
  <c r="I213" i="4" s="1"/>
  <c r="I213" i="5" s="1"/>
  <c r="I213" i="6" s="1"/>
  <c r="I213" i="7" s="1"/>
  <c r="I213" i="8" s="1"/>
  <c r="I213" i="9" s="1"/>
  <c r="I213" i="10" s="1"/>
  <c r="I214" i="14"/>
  <c r="I214" i="13" s="1"/>
  <c r="I214" i="12" s="1"/>
  <c r="I214" i="11" s="1"/>
  <c r="I214" i="15" s="1"/>
  <c r="I214" i="4" s="1"/>
  <c r="I214" i="5" s="1"/>
  <c r="I214" i="6" s="1"/>
  <c r="I214" i="7" s="1"/>
  <c r="I214" i="8" s="1"/>
  <c r="I214" i="9" s="1"/>
  <c r="I214" i="10" s="1"/>
  <c r="I215" i="14"/>
  <c r="I215" i="13" s="1"/>
  <c r="I215" i="12" s="1"/>
  <c r="I215" i="11" s="1"/>
  <c r="I215" i="15" s="1"/>
  <c r="I215" i="4" s="1"/>
  <c r="I215" i="5" s="1"/>
  <c r="I215" i="6" s="1"/>
  <c r="I215" i="7" s="1"/>
  <c r="I215" i="8" s="1"/>
  <c r="I215" i="9" s="1"/>
  <c r="I215" i="10" s="1"/>
  <c r="I216" i="14"/>
  <c r="I216" i="13" s="1"/>
  <c r="I216" i="12" s="1"/>
  <c r="I216" i="11" s="1"/>
  <c r="I216" i="15" s="1"/>
  <c r="I216" i="4" s="1"/>
  <c r="I216" i="5" s="1"/>
  <c r="I216" i="6" s="1"/>
  <c r="I216" i="7" s="1"/>
  <c r="I216" i="8" s="1"/>
  <c r="I216" i="9" s="1"/>
  <c r="I216" i="10" s="1"/>
  <c r="I217" i="14"/>
  <c r="I217" i="13" s="1"/>
  <c r="I217" i="12" s="1"/>
  <c r="I217" i="11" s="1"/>
  <c r="I217" i="15" s="1"/>
  <c r="I217" i="4" s="1"/>
  <c r="I217" i="5" s="1"/>
  <c r="I217" i="6" s="1"/>
  <c r="I217" i="7" s="1"/>
  <c r="I217" i="8" s="1"/>
  <c r="I217" i="9" s="1"/>
  <c r="I217" i="10" s="1"/>
  <c r="I218" i="13"/>
  <c r="I218" i="12" s="1"/>
  <c r="I218" i="11" s="1"/>
  <c r="I218" i="15" s="1"/>
  <c r="I218" i="4" s="1"/>
  <c r="I218" i="5" s="1"/>
  <c r="I218" i="6" s="1"/>
  <c r="I218" i="7" s="1"/>
  <c r="I218" i="8" s="1"/>
  <c r="I218" i="9" s="1"/>
  <c r="I218" i="10" s="1"/>
  <c r="I219" i="13"/>
  <c r="I219" i="12" s="1"/>
  <c r="I219" i="11" s="1"/>
  <c r="I219" i="15" s="1"/>
  <c r="I219" i="4" s="1"/>
  <c r="I219" i="5" s="1"/>
  <c r="I219" i="6" s="1"/>
  <c r="I219" i="7" s="1"/>
  <c r="I219" i="8" s="1"/>
  <c r="I219" i="9" s="1"/>
  <c r="I219" i="10" s="1"/>
  <c r="I220" i="13"/>
  <c r="I220" i="12" s="1"/>
  <c r="I220" i="11" s="1"/>
  <c r="I220" i="15" s="1"/>
  <c r="I220" i="4" s="1"/>
  <c r="I220" i="5" s="1"/>
  <c r="I220" i="6" s="1"/>
  <c r="I220" i="7" s="1"/>
  <c r="I220" i="8" s="1"/>
  <c r="I220" i="9" s="1"/>
  <c r="I220" i="10" s="1"/>
  <c r="I221" i="14"/>
  <c r="I221" i="13" s="1"/>
  <c r="I221" i="12" s="1"/>
  <c r="I221" i="11" s="1"/>
  <c r="I221" i="15" s="1"/>
  <c r="I221" i="4" s="1"/>
  <c r="I221" i="5" s="1"/>
  <c r="I221" i="6" s="1"/>
  <c r="I221" i="7" s="1"/>
  <c r="I221" i="8" s="1"/>
  <c r="I221" i="9" s="1"/>
  <c r="I221" i="10" s="1"/>
  <c r="I222" i="14"/>
  <c r="I222" i="13" s="1"/>
  <c r="I222" i="12" s="1"/>
  <c r="I222" i="11" s="1"/>
  <c r="I222" i="15" s="1"/>
  <c r="I222" i="4" s="1"/>
  <c r="I222" i="5" s="1"/>
  <c r="I222" i="6" s="1"/>
  <c r="I222" i="7" s="1"/>
  <c r="I222" i="8" s="1"/>
  <c r="I222" i="9" s="1"/>
  <c r="I222" i="10" s="1"/>
  <c r="I223" i="14"/>
  <c r="I223" i="13" s="1"/>
  <c r="I223" i="12" s="1"/>
  <c r="I223" i="11" s="1"/>
  <c r="I223" i="15" s="1"/>
  <c r="I223" i="4" s="1"/>
  <c r="I223" i="5" s="1"/>
  <c r="I223" i="6" s="1"/>
  <c r="I223" i="7" s="1"/>
  <c r="I223" i="8" s="1"/>
  <c r="I223" i="9" s="1"/>
  <c r="I223" i="10" s="1"/>
  <c r="I224" i="14"/>
  <c r="I225" i="14"/>
  <c r="I225" i="13" s="1"/>
  <c r="I225" i="12" s="1"/>
  <c r="I225" i="11" s="1"/>
  <c r="I225" i="15" s="1"/>
  <c r="I225" i="4" s="1"/>
  <c r="I225" i="5" s="1"/>
  <c r="I225" i="6" s="1"/>
  <c r="I225" i="7" s="1"/>
  <c r="I225" i="8" s="1"/>
  <c r="I225" i="9" s="1"/>
  <c r="I225" i="10" s="1"/>
  <c r="I226" i="14"/>
  <c r="I226" i="13" s="1"/>
  <c r="I226" i="12" s="1"/>
  <c r="I226" i="11" s="1"/>
  <c r="I226" i="15" s="1"/>
  <c r="I226" i="4" s="1"/>
  <c r="I226" i="5" s="1"/>
  <c r="I226" i="6" s="1"/>
  <c r="I226" i="7" s="1"/>
  <c r="I226" i="8" s="1"/>
  <c r="I226" i="9" s="1"/>
  <c r="I226" i="10" s="1"/>
  <c r="I227" i="14"/>
  <c r="I227" i="13" s="1"/>
  <c r="I227" i="12" s="1"/>
  <c r="I227" i="11" s="1"/>
  <c r="I227" i="15" s="1"/>
  <c r="I227" i="4" s="1"/>
  <c r="I227" i="5" s="1"/>
  <c r="I227" i="6" s="1"/>
  <c r="I227" i="7" s="1"/>
  <c r="I227" i="8" s="1"/>
  <c r="I227" i="9" s="1"/>
  <c r="I227" i="10" s="1"/>
  <c r="I228" i="14"/>
  <c r="I228" i="13" s="1"/>
  <c r="I228" i="12" s="1"/>
  <c r="I228" i="11" s="1"/>
  <c r="I228" i="15" s="1"/>
  <c r="I228" i="4" s="1"/>
  <c r="I228" i="5" s="1"/>
  <c r="I228" i="6" s="1"/>
  <c r="I228" i="7" s="1"/>
  <c r="I228" i="8" s="1"/>
  <c r="I228" i="9" s="1"/>
  <c r="I228" i="10" s="1"/>
  <c r="I229" i="14"/>
  <c r="I229" i="13" s="1"/>
  <c r="I229" i="12" s="1"/>
  <c r="I229" i="11" s="1"/>
  <c r="I229" i="15" s="1"/>
  <c r="I229" i="4" s="1"/>
  <c r="I229" i="5" s="1"/>
  <c r="I229" i="6" s="1"/>
  <c r="I229" i="7" s="1"/>
  <c r="I229" i="8" s="1"/>
  <c r="I229" i="9" s="1"/>
  <c r="I229" i="10" s="1"/>
  <c r="I230" i="14"/>
  <c r="I230" i="13" s="1"/>
  <c r="I230" i="12" s="1"/>
  <c r="I230" i="11" s="1"/>
  <c r="I230" i="15" s="1"/>
  <c r="I230" i="4" s="1"/>
  <c r="I230" i="5" s="1"/>
  <c r="I230" i="6" s="1"/>
  <c r="I230" i="7" s="1"/>
  <c r="I230" i="8" s="1"/>
  <c r="I230" i="9" s="1"/>
  <c r="I230" i="10" s="1"/>
  <c r="I231" i="14"/>
  <c r="I231" i="13" s="1"/>
  <c r="I231" i="12" s="1"/>
  <c r="I231" i="11" s="1"/>
  <c r="I231" i="15" s="1"/>
  <c r="I231" i="4" s="1"/>
  <c r="I231" i="5" s="1"/>
  <c r="I231" i="6" s="1"/>
  <c r="I231" i="7" s="1"/>
  <c r="I231" i="8" s="1"/>
  <c r="I231" i="9" s="1"/>
  <c r="I231" i="10" s="1"/>
  <c r="I232" i="14"/>
  <c r="I232" i="13" s="1"/>
  <c r="I232" i="12" s="1"/>
  <c r="I232" i="11" s="1"/>
  <c r="I232" i="15" s="1"/>
  <c r="I232" i="4" s="1"/>
  <c r="I232" i="5" s="1"/>
  <c r="I232" i="6" s="1"/>
  <c r="I232" i="7" s="1"/>
  <c r="I232" i="8" s="1"/>
  <c r="I232" i="9" s="1"/>
  <c r="I232" i="10" s="1"/>
  <c r="I233" i="14"/>
  <c r="I233" i="13" s="1"/>
  <c r="I233" i="12" s="1"/>
  <c r="I233" i="11" s="1"/>
  <c r="I233" i="15" s="1"/>
  <c r="I233" i="4" s="1"/>
  <c r="I233" i="5" s="1"/>
  <c r="I233" i="6" s="1"/>
  <c r="I233" i="7" s="1"/>
  <c r="I233" i="8" s="1"/>
  <c r="I233" i="9" s="1"/>
  <c r="I233" i="10" s="1"/>
  <c r="I235" i="13"/>
  <c r="I235" i="12" s="1"/>
  <c r="I235" i="11" s="1"/>
  <c r="I235" i="15" s="1"/>
  <c r="I235" i="4" s="1"/>
  <c r="I235" i="5" s="1"/>
  <c r="I235" i="6" s="1"/>
  <c r="I235" i="7" s="1"/>
  <c r="I235" i="8" s="1"/>
  <c r="I235" i="9" s="1"/>
  <c r="I235" i="10" s="1"/>
  <c r="I236" i="14"/>
  <c r="I236" i="13" s="1"/>
  <c r="I236" i="12" s="1"/>
  <c r="I236" i="11" s="1"/>
  <c r="I236" i="15" s="1"/>
  <c r="I236" i="4" s="1"/>
  <c r="I236" i="5" s="1"/>
  <c r="I236" i="6" s="1"/>
  <c r="I236" i="7" s="1"/>
  <c r="I236" i="8" s="1"/>
  <c r="I236" i="9" s="1"/>
  <c r="I236" i="10" s="1"/>
  <c r="I237" i="14"/>
  <c r="I237" i="13" s="1"/>
  <c r="I237" i="12" s="1"/>
  <c r="I237" i="11" s="1"/>
  <c r="I237" i="15" s="1"/>
  <c r="I237" i="4" s="1"/>
  <c r="I237" i="5" s="1"/>
  <c r="I237" i="6" s="1"/>
  <c r="I237" i="7" s="1"/>
  <c r="I237" i="8" s="1"/>
  <c r="I237" i="9" s="1"/>
  <c r="I237" i="10" s="1"/>
  <c r="I238" i="14"/>
  <c r="I238" i="13" s="1"/>
  <c r="I238" i="12" s="1"/>
  <c r="I238" i="11" s="1"/>
  <c r="I238" i="15" s="1"/>
  <c r="I238" i="4" s="1"/>
  <c r="I238" i="5" s="1"/>
  <c r="I238" i="6" s="1"/>
  <c r="I238" i="7" s="1"/>
  <c r="I238" i="8" s="1"/>
  <c r="I238" i="9" s="1"/>
  <c r="I238" i="10" s="1"/>
  <c r="I239" i="14"/>
  <c r="I239" i="13" s="1"/>
  <c r="I239" i="12" s="1"/>
  <c r="I239" i="11" s="1"/>
  <c r="I239" i="15" s="1"/>
  <c r="I239" i="4" s="1"/>
  <c r="I239" i="5" s="1"/>
  <c r="I239" i="6" s="1"/>
  <c r="I239" i="7" s="1"/>
  <c r="I239" i="8" s="1"/>
  <c r="I239" i="9" s="1"/>
  <c r="I239" i="10" s="1"/>
  <c r="I240" i="14"/>
  <c r="I240" i="13" s="1"/>
  <c r="I240" i="12" s="1"/>
  <c r="I240" i="11" s="1"/>
  <c r="I240" i="15" s="1"/>
  <c r="I240" i="4" s="1"/>
  <c r="I240" i="5" s="1"/>
  <c r="I240" i="6" s="1"/>
  <c r="I240" i="7" s="1"/>
  <c r="I240" i="8" s="1"/>
  <c r="I240" i="9" s="1"/>
  <c r="I240" i="10" s="1"/>
  <c r="I241" i="14"/>
  <c r="I241" i="13" s="1"/>
  <c r="I241" i="12" s="1"/>
  <c r="I241" i="11" s="1"/>
  <c r="I241" i="15" s="1"/>
  <c r="I241" i="4" s="1"/>
  <c r="I241" i="5" s="1"/>
  <c r="I241" i="6" s="1"/>
  <c r="I241" i="7" s="1"/>
  <c r="I241" i="8" s="1"/>
  <c r="I241" i="9" s="1"/>
  <c r="I241" i="10" s="1"/>
  <c r="I242" i="14"/>
  <c r="I242" i="13" s="1"/>
  <c r="I242" i="12" s="1"/>
  <c r="I242" i="11" s="1"/>
  <c r="I242" i="15" s="1"/>
  <c r="I242" i="4" s="1"/>
  <c r="I242" i="5" s="1"/>
  <c r="I242" i="6" s="1"/>
  <c r="I242" i="7" s="1"/>
  <c r="I242" i="8" s="1"/>
  <c r="I242" i="9" s="1"/>
  <c r="I242" i="10" s="1"/>
  <c r="I243" i="14"/>
  <c r="I243" i="13" s="1"/>
  <c r="I243" i="12" s="1"/>
  <c r="I243" i="11" s="1"/>
  <c r="I243" i="15" s="1"/>
  <c r="I243" i="4" s="1"/>
  <c r="I243" i="5" s="1"/>
  <c r="I243" i="6" s="1"/>
  <c r="I243" i="7" s="1"/>
  <c r="I243" i="8" s="1"/>
  <c r="I243" i="9" s="1"/>
  <c r="I243" i="10" s="1"/>
  <c r="I244" i="14"/>
  <c r="I244" i="13" s="1"/>
  <c r="I244" i="12" s="1"/>
  <c r="I244" i="11" s="1"/>
  <c r="I244" i="15" s="1"/>
  <c r="I244" i="4" s="1"/>
  <c r="I244" i="5" s="1"/>
  <c r="I244" i="6" s="1"/>
  <c r="I244" i="7" s="1"/>
  <c r="I244" i="8" s="1"/>
  <c r="I244" i="9" s="1"/>
  <c r="I244" i="10" s="1"/>
  <c r="I245" i="14"/>
  <c r="I245" i="13" s="1"/>
  <c r="I245" i="12" s="1"/>
  <c r="I245" i="11" s="1"/>
  <c r="I245" i="15" s="1"/>
  <c r="I245" i="4" s="1"/>
  <c r="I245" i="5" s="1"/>
  <c r="I245" i="6" s="1"/>
  <c r="I245" i="7" s="1"/>
  <c r="I245" i="8" s="1"/>
  <c r="I245" i="9" s="1"/>
  <c r="I245" i="10" s="1"/>
  <c r="I246" i="14"/>
  <c r="I246" i="13" s="1"/>
  <c r="I246" i="12" s="1"/>
  <c r="I246" i="11" s="1"/>
  <c r="I246" i="15" s="1"/>
  <c r="I246" i="4" s="1"/>
  <c r="I246" i="5" s="1"/>
  <c r="I246" i="6" s="1"/>
  <c r="I246" i="7" s="1"/>
  <c r="I246" i="8" s="1"/>
  <c r="I246" i="9" s="1"/>
  <c r="I246" i="10" s="1"/>
  <c r="I247" i="14"/>
  <c r="I247" i="13" s="1"/>
  <c r="I247" i="12" s="1"/>
  <c r="I247" i="11" s="1"/>
  <c r="I247" i="15" s="1"/>
  <c r="I247" i="4" s="1"/>
  <c r="I247" i="5" s="1"/>
  <c r="I247" i="6" s="1"/>
  <c r="I247" i="7" s="1"/>
  <c r="I247" i="8" s="1"/>
  <c r="I247" i="9" s="1"/>
  <c r="I247" i="10" s="1"/>
  <c r="I248" i="14"/>
  <c r="I248" i="13" s="1"/>
  <c r="I248" i="12" s="1"/>
  <c r="I248" i="11" s="1"/>
  <c r="I248" i="15" s="1"/>
  <c r="I248" i="4" s="1"/>
  <c r="I248" i="5" s="1"/>
  <c r="I248" i="6" s="1"/>
  <c r="I248" i="7" s="1"/>
  <c r="I248" i="8" s="1"/>
  <c r="I248" i="9" s="1"/>
  <c r="I248" i="10" s="1"/>
  <c r="I249" i="14"/>
  <c r="I249" i="13" s="1"/>
  <c r="I249" i="12" s="1"/>
  <c r="I249" i="11" s="1"/>
  <c r="I249" i="15" s="1"/>
  <c r="I249" i="4" s="1"/>
  <c r="I249" i="5" s="1"/>
  <c r="I249" i="6" s="1"/>
  <c r="I249" i="7" s="1"/>
  <c r="I249" i="8" s="1"/>
  <c r="I249" i="9" s="1"/>
  <c r="I249" i="10" s="1"/>
  <c r="I250" i="14"/>
  <c r="I250" i="13" s="1"/>
  <c r="I250" i="12" s="1"/>
  <c r="I250" i="11" s="1"/>
  <c r="I250" i="15" s="1"/>
  <c r="I250" i="4" s="1"/>
  <c r="I250" i="5" s="1"/>
  <c r="I250" i="6" s="1"/>
  <c r="I250" i="7" s="1"/>
  <c r="I250" i="8" s="1"/>
  <c r="I250" i="9" s="1"/>
  <c r="I250" i="10" s="1"/>
  <c r="I251" i="14"/>
  <c r="I251" i="13" s="1"/>
  <c r="I251" i="12" s="1"/>
  <c r="I251" i="11" s="1"/>
  <c r="I251" i="15" s="1"/>
  <c r="I251" i="4" s="1"/>
  <c r="I251" i="5" s="1"/>
  <c r="I251" i="6" s="1"/>
  <c r="I251" i="7" s="1"/>
  <c r="I251" i="8" s="1"/>
  <c r="I251" i="9" s="1"/>
  <c r="I251" i="10" s="1"/>
  <c r="I252" i="14"/>
  <c r="I252" i="13" s="1"/>
  <c r="I252" i="12" s="1"/>
  <c r="I252" i="11" s="1"/>
  <c r="I252" i="15" s="1"/>
  <c r="I252" i="4" s="1"/>
  <c r="I252" i="5" s="1"/>
  <c r="I252" i="6" s="1"/>
  <c r="I252" i="7" s="1"/>
  <c r="I252" i="8" s="1"/>
  <c r="I252" i="9" s="1"/>
  <c r="I252" i="10" s="1"/>
  <c r="I253" i="14"/>
  <c r="I253" i="13" s="1"/>
  <c r="I253" i="12" s="1"/>
  <c r="I253" i="11" s="1"/>
  <c r="I253" i="15" s="1"/>
  <c r="I253" i="4" s="1"/>
  <c r="I253" i="5" s="1"/>
  <c r="I253" i="6" s="1"/>
  <c r="I253" i="7" s="1"/>
  <c r="I253" i="8" s="1"/>
  <c r="I253" i="9" s="1"/>
  <c r="I253" i="10" s="1"/>
  <c r="I254" i="14"/>
  <c r="I254" i="13" s="1"/>
  <c r="I254" i="12" s="1"/>
  <c r="I254" i="11" s="1"/>
  <c r="I254" i="15" s="1"/>
  <c r="I254" i="4" s="1"/>
  <c r="I254" i="5" s="1"/>
  <c r="I254" i="6" s="1"/>
  <c r="I254" i="7" s="1"/>
  <c r="I254" i="8" s="1"/>
  <c r="I254" i="9" s="1"/>
  <c r="I254" i="10" s="1"/>
  <c r="I255" i="14"/>
  <c r="I255" i="13" s="1"/>
  <c r="I255" i="12" s="1"/>
  <c r="I255" i="11" s="1"/>
  <c r="I255" i="15" s="1"/>
  <c r="I255" i="4" s="1"/>
  <c r="I255" i="5" s="1"/>
  <c r="I255" i="6" s="1"/>
  <c r="I255" i="7" s="1"/>
  <c r="I255" i="8" s="1"/>
  <c r="I255" i="9" s="1"/>
  <c r="I255" i="10" s="1"/>
  <c r="I256" i="14"/>
  <c r="I256" i="13" s="1"/>
  <c r="I256" i="12" s="1"/>
  <c r="I256" i="11" s="1"/>
  <c r="I256" i="15" s="1"/>
  <c r="I256" i="4" s="1"/>
  <c r="I256" i="5" s="1"/>
  <c r="I256" i="6" s="1"/>
  <c r="I256" i="7" s="1"/>
  <c r="I256" i="8" s="1"/>
  <c r="I256" i="9" s="1"/>
  <c r="I256" i="10" s="1"/>
  <c r="I257" i="14"/>
  <c r="I257" i="13" s="1"/>
  <c r="I257" i="12" s="1"/>
  <c r="I257" i="11" s="1"/>
  <c r="I257" i="15" s="1"/>
  <c r="I257" i="4" s="1"/>
  <c r="I257" i="5" s="1"/>
  <c r="I257" i="6" s="1"/>
  <c r="I257" i="7" s="1"/>
  <c r="I257" i="8" s="1"/>
  <c r="I257" i="9" s="1"/>
  <c r="I257" i="10" s="1"/>
  <c r="I258" i="14"/>
  <c r="I258" i="13" s="1"/>
  <c r="I258" i="12" s="1"/>
  <c r="I258" i="11" s="1"/>
  <c r="I258" i="15" s="1"/>
  <c r="I258" i="4" s="1"/>
  <c r="I258" i="5" s="1"/>
  <c r="I258" i="6" s="1"/>
  <c r="I258" i="7" s="1"/>
  <c r="I258" i="8" s="1"/>
  <c r="I258" i="9" s="1"/>
  <c r="I258" i="10" s="1"/>
  <c r="I259" i="14"/>
  <c r="I259" i="13" s="1"/>
  <c r="I259" i="12" s="1"/>
  <c r="I259" i="11" s="1"/>
  <c r="I259" i="15" s="1"/>
  <c r="I259" i="4" s="1"/>
  <c r="I259" i="5" s="1"/>
  <c r="I259" i="6" s="1"/>
  <c r="I259" i="7" s="1"/>
  <c r="I259" i="8" s="1"/>
  <c r="I259" i="9" s="1"/>
  <c r="I259" i="10" s="1"/>
  <c r="I260" i="14"/>
  <c r="I260" i="13" s="1"/>
  <c r="I260" i="12" s="1"/>
  <c r="I260" i="11" s="1"/>
  <c r="I260" i="15" s="1"/>
  <c r="I260" i="4" s="1"/>
  <c r="I260" i="5" s="1"/>
  <c r="I260" i="6" s="1"/>
  <c r="I260" i="7" s="1"/>
  <c r="I260" i="8" s="1"/>
  <c r="I260" i="9" s="1"/>
  <c r="I260" i="10" s="1"/>
  <c r="I261" i="14"/>
  <c r="I261" i="13" s="1"/>
  <c r="I261" i="12" s="1"/>
  <c r="I261" i="11" s="1"/>
  <c r="I261" i="15" s="1"/>
  <c r="I261" i="4" s="1"/>
  <c r="I261" i="5" s="1"/>
  <c r="I261" i="6" s="1"/>
  <c r="I261" i="7" s="1"/>
  <c r="I261" i="8" s="1"/>
  <c r="I261" i="9" s="1"/>
  <c r="I261" i="10" s="1"/>
  <c r="I262" i="14"/>
  <c r="I262" i="13" s="1"/>
  <c r="I262" i="12" s="1"/>
  <c r="I262" i="11" s="1"/>
  <c r="I262" i="15" s="1"/>
  <c r="I262" i="4" s="1"/>
  <c r="I262" i="5" s="1"/>
  <c r="I262" i="6" s="1"/>
  <c r="I262" i="7" s="1"/>
  <c r="I262" i="8" s="1"/>
  <c r="I262" i="9" s="1"/>
  <c r="I262" i="10" s="1"/>
  <c r="I263" i="14"/>
  <c r="I263" i="13" s="1"/>
  <c r="I263" i="12" s="1"/>
  <c r="I263" i="11" s="1"/>
  <c r="I263" i="15" s="1"/>
  <c r="I263" i="4" s="1"/>
  <c r="I263" i="5" s="1"/>
  <c r="I263" i="6" s="1"/>
  <c r="I263" i="7" s="1"/>
  <c r="I263" i="8" s="1"/>
  <c r="I263" i="9" s="1"/>
  <c r="I263" i="10" s="1"/>
  <c r="I264" i="14"/>
  <c r="I264" i="13" s="1"/>
  <c r="I264" i="12" s="1"/>
  <c r="I264" i="11" s="1"/>
  <c r="I264" i="15" s="1"/>
  <c r="I264" i="4" s="1"/>
  <c r="I264" i="5" s="1"/>
  <c r="I265" i="14"/>
  <c r="I265" i="13" s="1"/>
  <c r="I265" i="12" s="1"/>
  <c r="I265" i="11" s="1"/>
  <c r="I265" i="15" s="1"/>
  <c r="I265" i="4" s="1"/>
  <c r="I265" i="5" s="1"/>
  <c r="I265" i="6" s="1"/>
  <c r="I265" i="7" s="1"/>
  <c r="I265" i="8" s="1"/>
  <c r="I265" i="9" s="1"/>
  <c r="I265" i="10" s="1"/>
  <c r="I266" i="14"/>
  <c r="I266" i="13" s="1"/>
  <c r="I266" i="12" s="1"/>
  <c r="I266" i="11" s="1"/>
  <c r="I266" i="15" s="1"/>
  <c r="I266" i="4" s="1"/>
  <c r="I266" i="5" s="1"/>
  <c r="I266" i="6" s="1"/>
  <c r="I266" i="7" s="1"/>
  <c r="I266" i="8" s="1"/>
  <c r="I266" i="9" s="1"/>
  <c r="I266" i="10" s="1"/>
  <c r="I267" i="14"/>
  <c r="I267" i="13" s="1"/>
  <c r="I267" i="12" s="1"/>
  <c r="I267" i="11" s="1"/>
  <c r="I267" i="15" s="1"/>
  <c r="I267" i="4" s="1"/>
  <c r="I267" i="5" s="1"/>
  <c r="I267" i="6" s="1"/>
  <c r="I267" i="7" s="1"/>
  <c r="I267" i="8" s="1"/>
  <c r="I267" i="9" s="1"/>
  <c r="I267" i="10" s="1"/>
  <c r="I269" i="14"/>
  <c r="I269" i="13" s="1"/>
  <c r="I269" i="12" s="1"/>
  <c r="I270" i="14"/>
  <c r="I270" i="13" s="1"/>
  <c r="I270" i="12" s="1"/>
  <c r="I270" i="11" s="1"/>
  <c r="I270" i="15" s="1"/>
  <c r="I270" i="4" s="1"/>
  <c r="I270" i="5" s="1"/>
  <c r="I270" i="6" s="1"/>
  <c r="I270" i="7" s="1"/>
  <c r="I270" i="8" s="1"/>
  <c r="I270" i="9" s="1"/>
  <c r="I270" i="10" s="1"/>
  <c r="I271" i="14"/>
  <c r="I271" i="13" s="1"/>
  <c r="I271" i="12" s="1"/>
  <c r="I271" i="11" s="1"/>
  <c r="I271" i="15" s="1"/>
  <c r="I271" i="4" s="1"/>
  <c r="I271" i="5" s="1"/>
  <c r="I271" i="6" s="1"/>
  <c r="I271" i="7" s="1"/>
  <c r="I271" i="8" s="1"/>
  <c r="I271" i="9" s="1"/>
  <c r="I271" i="10" s="1"/>
  <c r="I272" i="14"/>
  <c r="I272" i="13" s="1"/>
  <c r="I272" i="12" s="1"/>
  <c r="I272" i="11" s="1"/>
  <c r="I272" i="15" s="1"/>
  <c r="I272" i="4" s="1"/>
  <c r="I272" i="5" s="1"/>
  <c r="I272" i="6" s="1"/>
  <c r="I272" i="7" s="1"/>
  <c r="I272" i="8" s="1"/>
  <c r="I272" i="9" s="1"/>
  <c r="I272" i="10" s="1"/>
  <c r="I273" i="14"/>
  <c r="I273" i="13" s="1"/>
  <c r="I274" i="14"/>
  <c r="I274" i="13" s="1"/>
  <c r="I275" i="14"/>
  <c r="I275" i="13" s="1"/>
  <c r="I275" i="12" s="1"/>
  <c r="I275" i="11" s="1"/>
  <c r="I275" i="15" s="1"/>
  <c r="I275" i="4" s="1"/>
  <c r="I275" i="5" s="1"/>
  <c r="I275" i="6" s="1"/>
  <c r="I275" i="7" s="1"/>
  <c r="I275" i="8" s="1"/>
  <c r="I275" i="9" s="1"/>
  <c r="I275" i="10" s="1"/>
  <c r="I276" i="14"/>
  <c r="I276" i="13" s="1"/>
  <c r="I276" i="12" s="1"/>
  <c r="I276" i="11" s="1"/>
  <c r="I276" i="15" s="1"/>
  <c r="I276" i="4" s="1"/>
  <c r="I276" i="5" s="1"/>
  <c r="I276" i="6" s="1"/>
  <c r="I276" i="7" s="1"/>
  <c r="I276" i="8" s="1"/>
  <c r="I276" i="9" s="1"/>
  <c r="I276" i="10" s="1"/>
  <c r="I277" i="14"/>
  <c r="I277" i="13" s="1"/>
  <c r="I277" i="12" s="1"/>
  <c r="I277" i="11" s="1"/>
  <c r="I277" i="15" s="1"/>
  <c r="I277" i="4" s="1"/>
  <c r="I277" i="5" s="1"/>
  <c r="I277" i="6" s="1"/>
  <c r="I277" i="7" s="1"/>
  <c r="I277" i="8" s="1"/>
  <c r="I277" i="9" s="1"/>
  <c r="I277" i="10" s="1"/>
  <c r="I278" i="14"/>
  <c r="I278" i="13" s="1"/>
  <c r="I278" i="12" s="1"/>
  <c r="I278" i="11" s="1"/>
  <c r="I278" i="15" s="1"/>
  <c r="I278" i="4" s="1"/>
  <c r="I278" i="5" s="1"/>
  <c r="I278" i="6" s="1"/>
  <c r="I278" i="7" s="1"/>
  <c r="I278" i="8" s="1"/>
  <c r="I278" i="9" s="1"/>
  <c r="I278" i="10" s="1"/>
  <c r="I279" i="14"/>
  <c r="I279" i="13" s="1"/>
  <c r="I279" i="12" s="1"/>
  <c r="I279" i="11" s="1"/>
  <c r="I279" i="15" s="1"/>
  <c r="I279" i="4" s="1"/>
  <c r="I279" i="5" s="1"/>
  <c r="I279" i="6" s="1"/>
  <c r="I279" i="7" s="1"/>
  <c r="I279" i="8" s="1"/>
  <c r="I279" i="9" s="1"/>
  <c r="I279" i="10" s="1"/>
  <c r="I280" i="14"/>
  <c r="I280" i="13" s="1"/>
  <c r="I280" i="12" s="1"/>
  <c r="I280" i="11" s="1"/>
  <c r="I280" i="15" s="1"/>
  <c r="I280" i="4" s="1"/>
  <c r="I280" i="5" s="1"/>
  <c r="I280" i="6" s="1"/>
  <c r="I280" i="7" s="1"/>
  <c r="I280" i="8" s="1"/>
  <c r="I280" i="9" s="1"/>
  <c r="I280" i="10" s="1"/>
  <c r="I281" i="14"/>
  <c r="I281" i="13" s="1"/>
  <c r="I281" i="12" s="1"/>
  <c r="I281" i="11" s="1"/>
  <c r="I281" i="15" s="1"/>
  <c r="I281" i="4" s="1"/>
  <c r="I281" i="5" s="1"/>
  <c r="I281" i="6" s="1"/>
  <c r="I281" i="7" s="1"/>
  <c r="I281" i="8" s="1"/>
  <c r="I281" i="9" s="1"/>
  <c r="I281" i="10" s="1"/>
  <c r="I282" i="14"/>
  <c r="I282" i="13" s="1"/>
  <c r="I282" i="12" s="1"/>
  <c r="I282" i="11" s="1"/>
  <c r="I282" i="15" s="1"/>
  <c r="I282" i="4" s="1"/>
  <c r="I282" i="5" s="1"/>
  <c r="I282" i="6" s="1"/>
  <c r="I282" i="7" s="1"/>
  <c r="I282" i="8" s="1"/>
  <c r="I282" i="9" s="1"/>
  <c r="I282" i="10" s="1"/>
  <c r="I283" i="14"/>
  <c r="I283" i="13" s="1"/>
  <c r="I283" i="12" s="1"/>
  <c r="I283" i="11" s="1"/>
  <c r="I283" i="15" s="1"/>
  <c r="I283" i="4" s="1"/>
  <c r="I283" i="5" s="1"/>
  <c r="I283" i="6" s="1"/>
  <c r="I283" i="7" s="1"/>
  <c r="I283" i="8" s="1"/>
  <c r="I283" i="9" s="1"/>
  <c r="I283" i="10" s="1"/>
  <c r="I284" i="14"/>
  <c r="I284" i="13" s="1"/>
  <c r="I284" i="12" s="1"/>
  <c r="I284" i="11" s="1"/>
  <c r="I284" i="15" s="1"/>
  <c r="I284" i="4" s="1"/>
  <c r="I284" i="5" s="1"/>
  <c r="I284" i="6" s="1"/>
  <c r="I284" i="7" s="1"/>
  <c r="I284" i="8" s="1"/>
  <c r="I284" i="9" s="1"/>
  <c r="I284" i="10" s="1"/>
  <c r="I285" i="14"/>
  <c r="I285" i="13" s="1"/>
  <c r="I285" i="12" s="1"/>
  <c r="I285" i="11" s="1"/>
  <c r="I285" i="15" s="1"/>
  <c r="I285" i="4" s="1"/>
  <c r="I285" i="5" s="1"/>
  <c r="I285" i="6" s="1"/>
  <c r="I285" i="7" s="1"/>
  <c r="I285" i="8" s="1"/>
  <c r="I285" i="9" s="1"/>
  <c r="I285" i="10" s="1"/>
  <c r="I286" i="14"/>
  <c r="I286" i="13" s="1"/>
  <c r="I286" i="12" s="1"/>
  <c r="I286" i="11" s="1"/>
  <c r="I286" i="15" s="1"/>
  <c r="I286" i="4" s="1"/>
  <c r="I286" i="5" s="1"/>
  <c r="I286" i="6" s="1"/>
  <c r="I286" i="7" s="1"/>
  <c r="I286" i="8" s="1"/>
  <c r="I286" i="9" s="1"/>
  <c r="I286" i="10" s="1"/>
  <c r="I287" i="14"/>
  <c r="I287" i="13" s="1"/>
  <c r="I287" i="12" s="1"/>
  <c r="I287" i="11" s="1"/>
  <c r="I287" i="15" s="1"/>
  <c r="I287" i="4" s="1"/>
  <c r="I287" i="5" s="1"/>
  <c r="I287" i="6" s="1"/>
  <c r="I287" i="7" s="1"/>
  <c r="I287" i="8" s="1"/>
  <c r="I287" i="9" s="1"/>
  <c r="I287" i="10" s="1"/>
  <c r="I288" i="14"/>
  <c r="I288" i="13" s="1"/>
  <c r="I288" i="12" s="1"/>
  <c r="I288" i="11" s="1"/>
  <c r="I288" i="15" s="1"/>
  <c r="I288" i="4" s="1"/>
  <c r="I288" i="5" s="1"/>
  <c r="I288" i="6" s="1"/>
  <c r="I288" i="7" s="1"/>
  <c r="I288" i="8" s="1"/>
  <c r="I288" i="9" s="1"/>
  <c r="I288" i="10" s="1"/>
  <c r="I289" i="14"/>
  <c r="I289" i="13" s="1"/>
  <c r="I289" i="12" s="1"/>
  <c r="I289" i="11" s="1"/>
  <c r="I289" i="15" s="1"/>
  <c r="I289" i="4" s="1"/>
  <c r="I289" i="5" s="1"/>
  <c r="I289" i="6" s="1"/>
  <c r="I289" i="7" s="1"/>
  <c r="I289" i="8" s="1"/>
  <c r="I289" i="9" s="1"/>
  <c r="I289" i="10" s="1"/>
  <c r="I291" i="14"/>
  <c r="I291" i="13" s="1"/>
  <c r="I291" i="12" s="1"/>
  <c r="I291" i="11" s="1"/>
  <c r="I291" i="15" s="1"/>
  <c r="I291" i="4" s="1"/>
  <c r="I291" i="5" s="1"/>
  <c r="I291" i="6" s="1"/>
  <c r="I291" i="7" s="1"/>
  <c r="I291" i="8" s="1"/>
  <c r="I291" i="9" s="1"/>
  <c r="I291" i="10" s="1"/>
  <c r="I292" i="14"/>
  <c r="I292" i="13" s="1"/>
  <c r="I292" i="12" s="1"/>
  <c r="I292" i="11" s="1"/>
  <c r="I292" i="15" s="1"/>
  <c r="I292" i="4" s="1"/>
  <c r="I292" i="5" s="1"/>
  <c r="I292" i="6" s="1"/>
  <c r="I292" i="7" s="1"/>
  <c r="I292" i="8" s="1"/>
  <c r="I292" i="9" s="1"/>
  <c r="I292" i="10" s="1"/>
  <c r="I293" i="14"/>
  <c r="I293" i="13" s="1"/>
  <c r="I293" i="12" s="1"/>
  <c r="I293" i="11" s="1"/>
  <c r="I293" i="15" s="1"/>
  <c r="I293" i="4" s="1"/>
  <c r="I293" i="5" s="1"/>
  <c r="I293" i="6" s="1"/>
  <c r="I293" i="7" s="1"/>
  <c r="I293" i="8" s="1"/>
  <c r="I293" i="9" s="1"/>
  <c r="I293" i="10" s="1"/>
  <c r="I294" i="14"/>
  <c r="I294" i="13" s="1"/>
  <c r="I294" i="12" s="1"/>
  <c r="I294" i="11" s="1"/>
  <c r="I294" i="15" s="1"/>
  <c r="I294" i="4" s="1"/>
  <c r="I294" i="5" s="1"/>
  <c r="I294" i="6" s="1"/>
  <c r="I294" i="7" s="1"/>
  <c r="I294" i="8" s="1"/>
  <c r="I294" i="9" s="1"/>
  <c r="I294" i="10" s="1"/>
  <c r="I295" i="14"/>
  <c r="I295" i="13" s="1"/>
  <c r="I295" i="12" s="1"/>
  <c r="I295" i="11" s="1"/>
  <c r="I295" i="15" s="1"/>
  <c r="I295" i="4" s="1"/>
  <c r="I295" i="5" s="1"/>
  <c r="I295" i="6" s="1"/>
  <c r="I295" i="7" s="1"/>
  <c r="I295" i="8" s="1"/>
  <c r="I295" i="9" s="1"/>
  <c r="I295" i="10" s="1"/>
  <c r="I296" i="14"/>
  <c r="I296" i="13" s="1"/>
  <c r="I296" i="12" s="1"/>
  <c r="I296" i="11" s="1"/>
  <c r="I296" i="15" s="1"/>
  <c r="I296" i="4" s="1"/>
  <c r="I296" i="5" s="1"/>
  <c r="I296" i="6" s="1"/>
  <c r="I296" i="7" s="1"/>
  <c r="I296" i="8" s="1"/>
  <c r="I296" i="9" s="1"/>
  <c r="I296" i="10" s="1"/>
  <c r="I297" i="14"/>
  <c r="I297" i="13" s="1"/>
  <c r="I297" i="12" s="1"/>
  <c r="I297" i="11" s="1"/>
  <c r="I297" i="15" s="1"/>
  <c r="I297" i="4" s="1"/>
  <c r="I297" i="5" s="1"/>
  <c r="I297" i="6" s="1"/>
  <c r="I297" i="7" s="1"/>
  <c r="I297" i="8" s="1"/>
  <c r="I297" i="9" s="1"/>
  <c r="I297" i="10" s="1"/>
  <c r="I298" i="14"/>
  <c r="I298" i="13" s="1"/>
  <c r="I298" i="12" s="1"/>
  <c r="I298" i="11" s="1"/>
  <c r="I298" i="15" s="1"/>
  <c r="I298" i="4" s="1"/>
  <c r="I298" i="5" s="1"/>
  <c r="I298" i="6" s="1"/>
  <c r="I298" i="7" s="1"/>
  <c r="I298" i="8" s="1"/>
  <c r="I298" i="9" s="1"/>
  <c r="I298" i="10" s="1"/>
  <c r="I299" i="14"/>
  <c r="I299" i="13" s="1"/>
  <c r="I299" i="12" s="1"/>
  <c r="I299" i="11" s="1"/>
  <c r="I299" i="15" s="1"/>
  <c r="I299" i="4" s="1"/>
  <c r="I299" i="5" s="1"/>
  <c r="I299" i="6" s="1"/>
  <c r="I299" i="7" s="1"/>
  <c r="I299" i="8" s="1"/>
  <c r="I299" i="9" s="1"/>
  <c r="I299" i="10" s="1"/>
  <c r="I300" i="14"/>
  <c r="I300" i="13" s="1"/>
  <c r="I300" i="12" s="1"/>
  <c r="I300" i="11" s="1"/>
  <c r="I300" i="15" s="1"/>
  <c r="I300" i="4" s="1"/>
  <c r="I300" i="5" s="1"/>
  <c r="I300" i="6" s="1"/>
  <c r="I300" i="7" s="1"/>
  <c r="I300" i="8" s="1"/>
  <c r="I300" i="9" s="1"/>
  <c r="I300" i="10" s="1"/>
  <c r="I301" i="14"/>
  <c r="I301" i="13" s="1"/>
  <c r="I301" i="12" s="1"/>
  <c r="I301" i="11" s="1"/>
  <c r="I301" i="15" s="1"/>
  <c r="I301" i="4" s="1"/>
  <c r="I301" i="5" s="1"/>
  <c r="I301" i="6" s="1"/>
  <c r="I301" i="7" s="1"/>
  <c r="I301" i="8" s="1"/>
  <c r="I301" i="9" s="1"/>
  <c r="I301" i="10" s="1"/>
  <c r="I302" i="14"/>
  <c r="I302" i="13" s="1"/>
  <c r="I302" i="12" s="1"/>
  <c r="I302" i="11" s="1"/>
  <c r="I302" i="15" s="1"/>
  <c r="I302" i="4" s="1"/>
  <c r="I302" i="5" s="1"/>
  <c r="I302" i="6" s="1"/>
  <c r="I302" i="7" s="1"/>
  <c r="I302" i="8" s="1"/>
  <c r="I302" i="9" s="1"/>
  <c r="I302" i="10" s="1"/>
  <c r="I303" i="14"/>
  <c r="I303" i="13" s="1"/>
  <c r="I303" i="12" s="1"/>
  <c r="I303" i="11" s="1"/>
  <c r="I303" i="15" s="1"/>
  <c r="I303" i="4" s="1"/>
  <c r="I303" i="5" s="1"/>
  <c r="I303" i="6" s="1"/>
  <c r="I303" i="7" s="1"/>
  <c r="I303" i="8" s="1"/>
  <c r="I303" i="9" s="1"/>
  <c r="I303" i="10" s="1"/>
  <c r="I304" i="14"/>
  <c r="I304" i="13" s="1"/>
  <c r="I304" i="12" s="1"/>
  <c r="I304" i="11" s="1"/>
  <c r="I304" i="15" s="1"/>
  <c r="I304" i="4" s="1"/>
  <c r="I304" i="5" s="1"/>
  <c r="I304" i="6" s="1"/>
  <c r="I304" i="7" s="1"/>
  <c r="I304" i="8" s="1"/>
  <c r="I304" i="9" s="1"/>
  <c r="I304" i="10" s="1"/>
  <c r="I305" i="14"/>
  <c r="I305" i="13" s="1"/>
  <c r="I305" i="12" s="1"/>
  <c r="I305" i="11" s="1"/>
  <c r="I305" i="15" s="1"/>
  <c r="I305" i="4" s="1"/>
  <c r="I305" i="5" s="1"/>
  <c r="I305" i="6" s="1"/>
  <c r="I305" i="7" s="1"/>
  <c r="I305" i="8" s="1"/>
  <c r="I305" i="9" s="1"/>
  <c r="I305" i="10" s="1"/>
  <c r="I307" i="14"/>
  <c r="I307" i="13" s="1"/>
  <c r="I307" i="12" s="1"/>
  <c r="I308" i="14"/>
  <c r="I308" i="13" s="1"/>
  <c r="I308" i="12" s="1"/>
  <c r="I309" i="14"/>
  <c r="I309" i="13" s="1"/>
  <c r="I309" i="12" s="1"/>
  <c r="I309" i="11" s="1"/>
  <c r="I309" i="15" s="1"/>
  <c r="I309" i="4" s="1"/>
  <c r="I309" i="5" s="1"/>
  <c r="I309" i="6" s="1"/>
  <c r="I309" i="7" s="1"/>
  <c r="I309" i="8" s="1"/>
  <c r="I309" i="9" s="1"/>
  <c r="I309" i="10" s="1"/>
  <c r="I310" i="14"/>
  <c r="I310" i="13" s="1"/>
  <c r="I310" i="12" s="1"/>
  <c r="I310" i="11" s="1"/>
  <c r="I310" i="15" s="1"/>
  <c r="I310" i="4" s="1"/>
  <c r="I310" i="5" s="1"/>
  <c r="I310" i="6" s="1"/>
  <c r="I310" i="7" s="1"/>
  <c r="I310" i="8" s="1"/>
  <c r="I310" i="9" s="1"/>
  <c r="I310" i="10" s="1"/>
  <c r="I311" i="14"/>
  <c r="I311" i="13" s="1"/>
  <c r="I311" i="12" s="1"/>
  <c r="I311" i="11" s="1"/>
  <c r="I311" i="15" s="1"/>
  <c r="I311" i="4" s="1"/>
  <c r="I311" i="5" s="1"/>
  <c r="I311" i="6" s="1"/>
  <c r="I311" i="7" s="1"/>
  <c r="I311" i="8" s="1"/>
  <c r="I311" i="9" s="1"/>
  <c r="I311" i="10" s="1"/>
  <c r="I312" i="13"/>
  <c r="I312" i="12" s="1"/>
  <c r="I312" i="11" s="1"/>
  <c r="I312" i="15" s="1"/>
  <c r="I312" i="4" s="1"/>
  <c r="I312" i="5" s="1"/>
  <c r="I312" i="6" s="1"/>
  <c r="I312" i="7" s="1"/>
  <c r="I312" i="8" s="1"/>
  <c r="I312" i="9" s="1"/>
  <c r="I312" i="10" s="1"/>
  <c r="I313" i="14"/>
  <c r="I313" i="13" s="1"/>
  <c r="I313" i="12" s="1"/>
  <c r="I313" i="11" s="1"/>
  <c r="I313" i="15" s="1"/>
  <c r="I313" i="4" s="1"/>
  <c r="I313" i="5" s="1"/>
  <c r="I313" i="6" s="1"/>
  <c r="I313" i="7" s="1"/>
  <c r="I313" i="8" s="1"/>
  <c r="I313" i="9" s="1"/>
  <c r="I313" i="10" s="1"/>
  <c r="I314" i="14"/>
  <c r="I314" i="13" s="1"/>
  <c r="I314" i="12" s="1"/>
  <c r="I314" i="11" s="1"/>
  <c r="I314" i="15" s="1"/>
  <c r="I314" i="4" s="1"/>
  <c r="I314" i="5" s="1"/>
  <c r="I314" i="6" s="1"/>
  <c r="I314" i="7" s="1"/>
  <c r="I314" i="8" s="1"/>
  <c r="I314" i="9" s="1"/>
  <c r="I314" i="10" s="1"/>
  <c r="I315" i="14"/>
  <c r="I315" i="13" s="1"/>
  <c r="I315" i="12" s="1"/>
  <c r="I315" i="11" s="1"/>
  <c r="I315" i="15" s="1"/>
  <c r="I315" i="4" s="1"/>
  <c r="I315" i="5" s="1"/>
  <c r="I315" i="6" s="1"/>
  <c r="I315" i="7" s="1"/>
  <c r="I315" i="8" s="1"/>
  <c r="I315" i="9" s="1"/>
  <c r="I315" i="10" s="1"/>
  <c r="I316" i="14"/>
  <c r="I316" i="13" s="1"/>
  <c r="I316" i="12" s="1"/>
  <c r="I316" i="11" s="1"/>
  <c r="I316" i="15" s="1"/>
  <c r="I316" i="4" s="1"/>
  <c r="I316" i="5" s="1"/>
  <c r="I316" i="6" s="1"/>
  <c r="I316" i="7" s="1"/>
  <c r="I316" i="8" s="1"/>
  <c r="I316" i="9" s="1"/>
  <c r="I316" i="10" s="1"/>
  <c r="I317" i="14"/>
  <c r="I317" i="13" s="1"/>
  <c r="I317" i="12" s="1"/>
  <c r="I317" i="11" s="1"/>
  <c r="I317" i="15" s="1"/>
  <c r="I317" i="4" s="1"/>
  <c r="I317" i="5" s="1"/>
  <c r="I317" i="6" s="1"/>
  <c r="I317" i="7" s="1"/>
  <c r="I317" i="8" s="1"/>
  <c r="I317" i="9" s="1"/>
  <c r="I317" i="10" s="1"/>
  <c r="I318" i="14"/>
  <c r="I318" i="13" s="1"/>
  <c r="I318" i="12" s="1"/>
  <c r="I318" i="11" s="1"/>
  <c r="I318" i="15" s="1"/>
  <c r="I318" i="4" s="1"/>
  <c r="I318" i="5" s="1"/>
  <c r="I318" i="6" s="1"/>
  <c r="I318" i="7" s="1"/>
  <c r="I318" i="8" s="1"/>
  <c r="I318" i="9" s="1"/>
  <c r="I318" i="10" s="1"/>
  <c r="I319" i="14"/>
  <c r="I319" i="13" s="1"/>
  <c r="I319" i="12" s="1"/>
  <c r="I319" i="11" s="1"/>
  <c r="I319" i="15" s="1"/>
  <c r="I319" i="4" s="1"/>
  <c r="I319" i="5" s="1"/>
  <c r="I319" i="6" s="1"/>
  <c r="I319" i="7" s="1"/>
  <c r="I319" i="8" s="1"/>
  <c r="I319" i="9" s="1"/>
  <c r="I319" i="10" s="1"/>
  <c r="I320" i="14"/>
  <c r="I320" i="13" s="1"/>
  <c r="I320" i="12" s="1"/>
  <c r="I320" i="11" s="1"/>
  <c r="I320" i="15" s="1"/>
  <c r="I320" i="4" s="1"/>
  <c r="I320" i="5" s="1"/>
  <c r="I320" i="6" s="1"/>
  <c r="I320" i="7" s="1"/>
  <c r="I320" i="8" s="1"/>
  <c r="I320" i="9" s="1"/>
  <c r="I320" i="10" s="1"/>
  <c r="I321" i="14"/>
  <c r="I321" i="13" s="1"/>
  <c r="I321" i="12" s="1"/>
  <c r="I321" i="11" s="1"/>
  <c r="I321" i="15" s="1"/>
  <c r="I321" i="4" s="1"/>
  <c r="I321" i="5" s="1"/>
  <c r="I321" i="6" s="1"/>
  <c r="I321" i="7" s="1"/>
  <c r="I321" i="8" s="1"/>
  <c r="I321" i="9" s="1"/>
  <c r="I321" i="10" s="1"/>
  <c r="I322" i="14"/>
  <c r="I322" i="13" s="1"/>
  <c r="I322" i="12" s="1"/>
  <c r="I322" i="11" s="1"/>
  <c r="I322" i="15" s="1"/>
  <c r="I322" i="4" s="1"/>
  <c r="I322" i="5" s="1"/>
  <c r="I322" i="6" s="1"/>
  <c r="I322" i="7" s="1"/>
  <c r="I322" i="8" s="1"/>
  <c r="I322" i="9" s="1"/>
  <c r="I322" i="10" s="1"/>
  <c r="I323" i="14"/>
  <c r="I323" i="13" s="1"/>
  <c r="I323" i="12" s="1"/>
  <c r="I323" i="11" s="1"/>
  <c r="I323" i="15" s="1"/>
  <c r="I324" i="14"/>
  <c r="I324" i="13" s="1"/>
  <c r="I324" i="12" s="1"/>
  <c r="I324" i="11" s="1"/>
  <c r="I324" i="15" s="1"/>
  <c r="I324" i="4" s="1"/>
  <c r="I325" i="14"/>
  <c r="I325" i="13" s="1"/>
  <c r="I325" i="12" s="1"/>
  <c r="I325" i="11" s="1"/>
  <c r="I325" i="15" s="1"/>
  <c r="I325" i="4" s="1"/>
  <c r="I326" i="14"/>
  <c r="I326" i="13" s="1"/>
  <c r="I326" i="12" s="1"/>
  <c r="I326" i="11" s="1"/>
  <c r="I326" i="15" s="1"/>
  <c r="I326" i="4" s="1"/>
  <c r="I327" i="14"/>
  <c r="I327" i="13" s="1"/>
  <c r="I327" i="12" s="1"/>
  <c r="I327" i="11" s="1"/>
  <c r="I327" i="15" s="1"/>
  <c r="I327" i="4" s="1"/>
  <c r="I328" i="14"/>
  <c r="I328" i="13" s="1"/>
  <c r="I328" i="12" s="1"/>
  <c r="I328" i="11" s="1"/>
  <c r="I328" i="15" s="1"/>
  <c r="I328" i="4" s="1"/>
  <c r="I329" i="14"/>
  <c r="I329" i="13" s="1"/>
  <c r="I329" i="12" s="1"/>
  <c r="I329" i="11" s="1"/>
  <c r="I329" i="15" s="1"/>
  <c r="I329" i="4" s="1"/>
  <c r="I329" i="5" s="1"/>
  <c r="I329" i="6" s="1"/>
  <c r="I329" i="7" s="1"/>
  <c r="I329" i="8" s="1"/>
  <c r="I329" i="9" s="1"/>
  <c r="I329" i="10" s="1"/>
  <c r="I330" i="14"/>
  <c r="I330" i="13" s="1"/>
  <c r="I330" i="12" s="1"/>
  <c r="I330" i="11" s="1"/>
  <c r="I330" i="15" s="1"/>
  <c r="I330" i="4" s="1"/>
  <c r="I330" i="5" s="1"/>
  <c r="I330" i="6" s="1"/>
  <c r="I330" i="7" s="1"/>
  <c r="I330" i="8" s="1"/>
  <c r="I330" i="9" s="1"/>
  <c r="I330" i="10" s="1"/>
  <c r="I331" i="14"/>
  <c r="I331" i="13" s="1"/>
  <c r="I331" i="12" s="1"/>
  <c r="I331" i="11" s="1"/>
  <c r="I331" i="15" s="1"/>
  <c r="I331" i="4" s="1"/>
  <c r="I331" i="5" s="1"/>
  <c r="I331" i="6" s="1"/>
  <c r="I331" i="7" s="1"/>
  <c r="I331" i="8" s="1"/>
  <c r="I331" i="9" s="1"/>
  <c r="I331" i="10" s="1"/>
  <c r="I332" i="14"/>
  <c r="I332" i="13" s="1"/>
  <c r="I332" i="12" s="1"/>
  <c r="I332" i="11" s="1"/>
  <c r="I332" i="15" s="1"/>
  <c r="I332" i="4" s="1"/>
  <c r="I332" i="5" s="1"/>
  <c r="I332" i="6" s="1"/>
  <c r="I332" i="7" s="1"/>
  <c r="I332" i="8" s="1"/>
  <c r="I332" i="9" s="1"/>
  <c r="I332" i="10" s="1"/>
  <c r="I333" i="14"/>
  <c r="I333" i="13" s="1"/>
  <c r="I333" i="12" s="1"/>
  <c r="I333" i="11" s="1"/>
  <c r="I333" i="15" s="1"/>
  <c r="I333" i="4" s="1"/>
  <c r="I333" i="5" s="1"/>
  <c r="I333" i="6" s="1"/>
  <c r="I333" i="7" s="1"/>
  <c r="I333" i="8" s="1"/>
  <c r="I333" i="9" s="1"/>
  <c r="I333" i="10" s="1"/>
  <c r="I334" i="14"/>
  <c r="I334" i="13" s="1"/>
  <c r="I334" i="12" s="1"/>
  <c r="I334" i="11" s="1"/>
  <c r="I334" i="15" s="1"/>
  <c r="I334" i="4" s="1"/>
  <c r="I334" i="5" s="1"/>
  <c r="I334" i="6" s="1"/>
  <c r="I334" i="7" s="1"/>
  <c r="I334" i="8" s="1"/>
  <c r="I334" i="9" s="1"/>
  <c r="I334" i="10" s="1"/>
  <c r="I335" i="14"/>
  <c r="I335" i="13" s="1"/>
  <c r="I335" i="12" s="1"/>
  <c r="I335" i="11" s="1"/>
  <c r="I335" i="15" s="1"/>
  <c r="I335" i="4" s="1"/>
  <c r="I335" i="5" s="1"/>
  <c r="I335" i="6" s="1"/>
  <c r="I335" i="7" s="1"/>
  <c r="I335" i="8" s="1"/>
  <c r="I335" i="9" s="1"/>
  <c r="I335" i="10" s="1"/>
  <c r="I336" i="14"/>
  <c r="I336" i="13" s="1"/>
  <c r="I336" i="12" s="1"/>
  <c r="I336" i="11" s="1"/>
  <c r="I336" i="15" s="1"/>
  <c r="I336" i="4" s="1"/>
  <c r="I336" i="5" s="1"/>
  <c r="I336" i="6" s="1"/>
  <c r="I336" i="7" s="1"/>
  <c r="I336" i="8" s="1"/>
  <c r="I336" i="9" s="1"/>
  <c r="I336" i="10" s="1"/>
  <c r="I337" i="14"/>
  <c r="I337" i="13" s="1"/>
  <c r="I337" i="12" s="1"/>
  <c r="I337" i="11" s="1"/>
  <c r="I337" i="15" s="1"/>
  <c r="I337" i="4" s="1"/>
  <c r="I337" i="5" s="1"/>
  <c r="I337" i="6" s="1"/>
  <c r="I337" i="7" s="1"/>
  <c r="I337" i="8" s="1"/>
  <c r="I337" i="9" s="1"/>
  <c r="I337" i="10" s="1"/>
  <c r="J9" i="1"/>
  <c r="E338" i="15"/>
  <c r="E338" i="1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4" i="11"/>
  <c r="L25" i="11"/>
  <c r="L26" i="11"/>
  <c r="L27" i="11"/>
  <c r="L28" i="11"/>
  <c r="L29" i="11"/>
  <c r="L30" i="11"/>
  <c r="L31" i="11"/>
  <c r="L32" i="11"/>
  <c r="L33" i="11"/>
  <c r="L34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3" i="11"/>
  <c r="L114" i="11"/>
  <c r="L115" i="11"/>
  <c r="L116" i="11"/>
  <c r="L117" i="11"/>
  <c r="L118" i="11"/>
  <c r="L119" i="11"/>
  <c r="L120" i="11"/>
  <c r="L121" i="11"/>
  <c r="L122" i="11"/>
  <c r="L123" i="11"/>
  <c r="L125" i="11"/>
  <c r="L126" i="11"/>
  <c r="L127" i="11"/>
  <c r="L128" i="11"/>
  <c r="L129" i="11"/>
  <c r="L130" i="11"/>
  <c r="L131" i="11"/>
  <c r="L132" i="11"/>
  <c r="L133" i="11"/>
  <c r="L134" i="11"/>
  <c r="L135" i="11"/>
  <c r="L136" i="11"/>
  <c r="L138" i="11"/>
  <c r="L139" i="11"/>
  <c r="L140" i="11"/>
  <c r="L141" i="11"/>
  <c r="L142" i="11"/>
  <c r="L143" i="11"/>
  <c r="L144" i="11"/>
  <c r="L145" i="11"/>
  <c r="L146" i="11"/>
  <c r="L147" i="11"/>
  <c r="L148" i="11"/>
  <c r="L149" i="11"/>
  <c r="L150" i="11"/>
  <c r="L151" i="11"/>
  <c r="L152" i="11"/>
  <c r="L153" i="11"/>
  <c r="L154" i="11"/>
  <c r="L155" i="11"/>
  <c r="L156" i="11"/>
  <c r="L157" i="11"/>
  <c r="L158" i="11"/>
  <c r="L159" i="11"/>
  <c r="L160" i="11"/>
  <c r="L161" i="11"/>
  <c r="L162" i="11"/>
  <c r="L163" i="11"/>
  <c r="L164" i="11"/>
  <c r="L165" i="11"/>
  <c r="L166" i="11"/>
  <c r="L167" i="11"/>
  <c r="L168" i="11"/>
  <c r="L169" i="11"/>
  <c r="L170" i="11"/>
  <c r="L171" i="11"/>
  <c r="L172" i="11"/>
  <c r="L174" i="11"/>
  <c r="L175" i="11"/>
  <c r="L176" i="11"/>
  <c r="L177" i="11"/>
  <c r="L178" i="11"/>
  <c r="L179" i="11"/>
  <c r="L180" i="11"/>
  <c r="L181" i="11"/>
  <c r="L182" i="11"/>
  <c r="L183" i="11"/>
  <c r="L184" i="11"/>
  <c r="L185" i="11"/>
  <c r="L186" i="11"/>
  <c r="L187" i="11"/>
  <c r="L188" i="11"/>
  <c r="L189" i="11"/>
  <c r="L190" i="11"/>
  <c r="L191" i="11"/>
  <c r="L192" i="11"/>
  <c r="L193" i="11"/>
  <c r="L194" i="11"/>
  <c r="L195" i="11"/>
  <c r="L196" i="11"/>
  <c r="L197" i="11"/>
  <c r="L198" i="11"/>
  <c r="L199" i="11"/>
  <c r="L200" i="11"/>
  <c r="L201" i="11"/>
  <c r="L202" i="11"/>
  <c r="L203" i="11"/>
  <c r="L204" i="11"/>
  <c r="L206" i="11"/>
  <c r="L207" i="11"/>
  <c r="L208" i="11"/>
  <c r="L209" i="11"/>
  <c r="L210" i="11"/>
  <c r="L211" i="11"/>
  <c r="L212" i="11"/>
  <c r="L213" i="11"/>
  <c r="L214" i="11"/>
  <c r="L215" i="11"/>
  <c r="L216" i="11"/>
  <c r="L217" i="11"/>
  <c r="L218" i="11"/>
  <c r="L219" i="11"/>
  <c r="L220" i="11"/>
  <c r="L221" i="11"/>
  <c r="L222" i="11"/>
  <c r="L225" i="11"/>
  <c r="L226" i="11"/>
  <c r="L227" i="11"/>
  <c r="L228" i="11"/>
  <c r="L229" i="11"/>
  <c r="L230" i="11"/>
  <c r="L231" i="11"/>
  <c r="L232" i="11"/>
  <c r="L233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4" i="11"/>
  <c r="E338" i="12"/>
  <c r="E338" i="13"/>
  <c r="E338" i="14"/>
  <c r="I4" i="14"/>
  <c r="F9" i="1"/>
  <c r="I264" i="6" l="1"/>
  <c r="I264" i="7" s="1"/>
  <c r="I264" i="8" s="1"/>
  <c r="I264" i="9" s="1"/>
  <c r="I264" i="10" s="1"/>
  <c r="I36" i="13"/>
  <c r="I36" i="12" s="1"/>
  <c r="I36" i="11" s="1"/>
  <c r="I36" i="15" s="1"/>
  <c r="I36" i="4" s="1"/>
  <c r="I36" i="5" s="1"/>
  <c r="I36" i="6" s="1"/>
  <c r="I36" i="7" s="1"/>
  <c r="I36" i="8" s="1"/>
  <c r="I36" i="9" s="1"/>
  <c r="I36" i="10" s="1"/>
  <c r="I98" i="8"/>
  <c r="I98" i="9" s="1"/>
  <c r="I98" i="10" s="1"/>
  <c r="S38" i="1"/>
  <c r="S34" i="1"/>
  <c r="I323" i="4"/>
  <c r="I323" i="5" s="1"/>
  <c r="I323" i="6" s="1"/>
  <c r="I323" i="7" s="1"/>
  <c r="I323" i="8" s="1"/>
  <c r="I323" i="9" s="1"/>
  <c r="I323" i="10" s="1"/>
  <c r="O140" i="1"/>
  <c r="O136" i="1"/>
  <c r="O132" i="1"/>
  <c r="O127" i="1"/>
  <c r="O123" i="1"/>
  <c r="O119" i="1"/>
  <c r="O114" i="1"/>
  <c r="O110" i="1"/>
  <c r="O106" i="1"/>
  <c r="O101" i="1"/>
  <c r="O97" i="1"/>
  <c r="O93" i="1"/>
  <c r="O89" i="1"/>
  <c r="O85" i="1"/>
  <c r="O81" i="1"/>
  <c r="O77" i="1"/>
  <c r="O73" i="1"/>
  <c r="O68" i="1"/>
  <c r="O64" i="1"/>
  <c r="O60" i="1"/>
  <c r="O56" i="1"/>
  <c r="O52" i="1"/>
  <c r="O48" i="1"/>
  <c r="O44" i="1"/>
  <c r="I326" i="5"/>
  <c r="I326" i="6" s="1"/>
  <c r="I326" i="7" s="1"/>
  <c r="I326" i="8" s="1"/>
  <c r="I326" i="9" s="1"/>
  <c r="I326" i="10" s="1"/>
  <c r="I327" i="5"/>
  <c r="I327" i="6" s="1"/>
  <c r="I327" i="7" s="1"/>
  <c r="I327" i="8" s="1"/>
  <c r="I327" i="9" s="1"/>
  <c r="I327" i="10" s="1"/>
  <c r="I328" i="5"/>
  <c r="I328" i="6" s="1"/>
  <c r="I328" i="7" s="1"/>
  <c r="I328" i="8" s="1"/>
  <c r="I328" i="9" s="1"/>
  <c r="I328" i="10" s="1"/>
  <c r="I324" i="5"/>
  <c r="I324" i="6" s="1"/>
  <c r="I324" i="7" s="1"/>
  <c r="I324" i="8" s="1"/>
  <c r="I324" i="9" s="1"/>
  <c r="I324" i="10" s="1"/>
  <c r="I325" i="5"/>
  <c r="I325" i="6" s="1"/>
  <c r="I325" i="7" s="1"/>
  <c r="I325" i="8" s="1"/>
  <c r="I325" i="9" s="1"/>
  <c r="I325" i="10" s="1"/>
  <c r="I93" i="11"/>
  <c r="I93" i="15" s="1"/>
  <c r="I93" i="4" s="1"/>
  <c r="I93" i="5" s="1"/>
  <c r="I93" i="6" s="1"/>
  <c r="I93" i="7" s="1"/>
  <c r="I93" i="8" s="1"/>
  <c r="I93" i="9" s="1"/>
  <c r="I93" i="10" s="1"/>
  <c r="I94" i="11"/>
  <c r="I94" i="15" s="1"/>
  <c r="I94" i="4" s="1"/>
  <c r="I94" i="5" s="1"/>
  <c r="I94" i="6" s="1"/>
  <c r="I94" i="7" s="1"/>
  <c r="I94" i="8" s="1"/>
  <c r="I94" i="9" s="1"/>
  <c r="I94" i="10" s="1"/>
  <c r="K342" i="1"/>
  <c r="K338" i="1"/>
  <c r="K334" i="1"/>
  <c r="K330" i="1"/>
  <c r="K326" i="1"/>
  <c r="K322" i="1"/>
  <c r="K318" i="1"/>
  <c r="K314" i="1"/>
  <c r="K309" i="1"/>
  <c r="K305" i="1"/>
  <c r="K301" i="1"/>
  <c r="K297" i="1"/>
  <c r="K292" i="1"/>
  <c r="K288" i="1"/>
  <c r="K284" i="1"/>
  <c r="K280" i="1"/>
  <c r="K276" i="1"/>
  <c r="K271" i="1"/>
  <c r="K267" i="1"/>
  <c r="K263" i="1"/>
  <c r="K259" i="1"/>
  <c r="K255" i="1"/>
  <c r="K251" i="1"/>
  <c r="K247" i="1"/>
  <c r="K243" i="1"/>
  <c r="K238" i="1"/>
  <c r="K234" i="1"/>
  <c r="K230" i="1"/>
  <c r="K226" i="1"/>
  <c r="K222" i="1"/>
  <c r="K218" i="1"/>
  <c r="K214" i="1"/>
  <c r="K209" i="1"/>
  <c r="K205" i="1"/>
  <c r="K201" i="1"/>
  <c r="K197" i="1"/>
  <c r="K193" i="1"/>
  <c r="K189" i="1"/>
  <c r="K181" i="1"/>
  <c r="K176" i="1"/>
  <c r="K172" i="1"/>
  <c r="K168" i="1"/>
  <c r="K164" i="1"/>
  <c r="K160" i="1"/>
  <c r="K156" i="1"/>
  <c r="K152" i="1"/>
  <c r="K148" i="1"/>
  <c r="K144" i="1"/>
  <c r="K118" i="1"/>
  <c r="I67" i="13"/>
  <c r="I67" i="12" s="1"/>
  <c r="I67" i="11" s="1"/>
  <c r="I67" i="15" s="1"/>
  <c r="I67" i="4" s="1"/>
  <c r="I67" i="5" s="1"/>
  <c r="I67" i="6" s="1"/>
  <c r="I68" i="8"/>
  <c r="I68" i="9" s="1"/>
  <c r="I68" i="10" s="1"/>
  <c r="I66" i="4"/>
  <c r="I66" i="5" s="1"/>
  <c r="I66" i="6" s="1"/>
  <c r="I66" i="7" s="1"/>
  <c r="I66" i="8" s="1"/>
  <c r="I66" i="9" s="1"/>
  <c r="I66" i="10" s="1"/>
  <c r="S30" i="1"/>
  <c r="S25" i="1"/>
  <c r="K138" i="1"/>
  <c r="K134" i="1"/>
  <c r="K130" i="1"/>
  <c r="K125" i="1"/>
  <c r="K121" i="1"/>
  <c r="K116" i="1"/>
  <c r="K112" i="1"/>
  <c r="K108" i="1"/>
  <c r="K104" i="1"/>
  <c r="K99" i="1"/>
  <c r="K341" i="1"/>
  <c r="K337" i="1"/>
  <c r="K333" i="1"/>
  <c r="K329" i="1"/>
  <c r="K325" i="1"/>
  <c r="K321" i="1"/>
  <c r="K317" i="1"/>
  <c r="K313" i="1"/>
  <c r="K308" i="1"/>
  <c r="K304" i="1"/>
  <c r="K300" i="1"/>
  <c r="K296" i="1"/>
  <c r="K291" i="1"/>
  <c r="K287" i="1"/>
  <c r="K283" i="1"/>
  <c r="K279" i="1"/>
  <c r="K275" i="1"/>
  <c r="K270" i="1"/>
  <c r="K266" i="1"/>
  <c r="K262" i="1"/>
  <c r="K258" i="1"/>
  <c r="K254" i="1"/>
  <c r="K250" i="1"/>
  <c r="K246" i="1"/>
  <c r="K242" i="1"/>
  <c r="K237" i="1"/>
  <c r="K233" i="1"/>
  <c r="K229" i="1"/>
  <c r="K225" i="1"/>
  <c r="K221" i="1"/>
  <c r="K217" i="1"/>
  <c r="K213" i="1"/>
  <c r="K208" i="1"/>
  <c r="K204" i="1"/>
  <c r="K200" i="1"/>
  <c r="K196" i="1"/>
  <c r="K192" i="1"/>
  <c r="K188" i="1"/>
  <c r="K184" i="1"/>
  <c r="K180" i="1"/>
  <c r="K175" i="1"/>
  <c r="K171" i="1"/>
  <c r="K167" i="1"/>
  <c r="K163" i="1"/>
  <c r="K159" i="1"/>
  <c r="K155" i="1"/>
  <c r="K151" i="1"/>
  <c r="K147" i="1"/>
  <c r="K141" i="1"/>
  <c r="K137" i="1"/>
  <c r="K133" i="1"/>
  <c r="K128" i="1"/>
  <c r="K124" i="1"/>
  <c r="K120" i="1"/>
  <c r="K115" i="1"/>
  <c r="K111" i="1"/>
  <c r="K107" i="1"/>
  <c r="K103" i="1"/>
  <c r="K98" i="1"/>
  <c r="K94" i="1"/>
  <c r="K90" i="1"/>
  <c r="K86" i="1"/>
  <c r="K82" i="1"/>
  <c r="K78" i="1"/>
  <c r="K74" i="1"/>
  <c r="K69" i="1"/>
  <c r="K65" i="1"/>
  <c r="K61" i="1"/>
  <c r="K57" i="1"/>
  <c r="K53" i="1"/>
  <c r="K49" i="1"/>
  <c r="K45" i="1"/>
  <c r="K41" i="1"/>
  <c r="K23" i="1"/>
  <c r="K19" i="1"/>
  <c r="K15" i="1"/>
  <c r="K11" i="1"/>
  <c r="K95" i="1"/>
  <c r="K91" i="1"/>
  <c r="K87" i="1"/>
  <c r="K83" i="1"/>
  <c r="K79" i="1"/>
  <c r="K75" i="1"/>
  <c r="K66" i="1"/>
  <c r="K62" i="1"/>
  <c r="K58" i="1"/>
  <c r="K54" i="1"/>
  <c r="K50" i="1"/>
  <c r="K46" i="1"/>
  <c r="K42" i="1"/>
  <c r="K24" i="1"/>
  <c r="K20" i="1"/>
  <c r="K16" i="1"/>
  <c r="K12" i="1"/>
  <c r="O55" i="1"/>
  <c r="O10" i="1"/>
  <c r="S37" i="1"/>
  <c r="S33" i="1"/>
  <c r="S29" i="1"/>
  <c r="O323" i="1"/>
  <c r="O319" i="1"/>
  <c r="O315" i="1"/>
  <c r="O310" i="1"/>
  <c r="O306" i="1"/>
  <c r="O298" i="1"/>
  <c r="O293" i="1"/>
  <c r="O289" i="1"/>
  <c r="O285" i="1"/>
  <c r="O281" i="1"/>
  <c r="O277" i="1"/>
  <c r="O272" i="1"/>
  <c r="O268" i="1"/>
  <c r="O264" i="1"/>
  <c r="O260" i="1"/>
  <c r="O256" i="1"/>
  <c r="O252" i="1"/>
  <c r="O248" i="1"/>
  <c r="O244" i="1"/>
  <c r="O240" i="1"/>
  <c r="O235" i="1"/>
  <c r="O231" i="1"/>
  <c r="O227" i="1"/>
  <c r="O223" i="1"/>
  <c r="O219" i="1"/>
  <c r="O215" i="1"/>
  <c r="O211" i="1"/>
  <c r="O206" i="1"/>
  <c r="O202" i="1"/>
  <c r="O198" i="1"/>
  <c r="O194" i="1"/>
  <c r="O190" i="1"/>
  <c r="O186" i="1"/>
  <c r="O182" i="1"/>
  <c r="O177" i="1"/>
  <c r="O173" i="1"/>
  <c r="O169" i="1"/>
  <c r="O165" i="1"/>
  <c r="O161" i="1"/>
  <c r="O157" i="1"/>
  <c r="O153" i="1"/>
  <c r="O149" i="1"/>
  <c r="O145" i="1"/>
  <c r="K339" i="1"/>
  <c r="K335" i="1"/>
  <c r="K331" i="1"/>
  <c r="K327" i="1"/>
  <c r="K323" i="1"/>
  <c r="K319" i="1"/>
  <c r="K315" i="1"/>
  <c r="K310" i="1"/>
  <c r="K306" i="1"/>
  <c r="K302" i="1"/>
  <c r="K298" i="1"/>
  <c r="K293" i="1"/>
  <c r="K289" i="1"/>
  <c r="K285" i="1"/>
  <c r="K281" i="1"/>
  <c r="K277" i="1"/>
  <c r="K272" i="1"/>
  <c r="K268" i="1"/>
  <c r="K260" i="1"/>
  <c r="K256" i="1"/>
  <c r="K252" i="1"/>
  <c r="K248" i="1"/>
  <c r="K244" i="1"/>
  <c r="K240" i="1"/>
  <c r="K235" i="1"/>
  <c r="K231" i="1"/>
  <c r="K227" i="1"/>
  <c r="K223" i="1"/>
  <c r="K219" i="1"/>
  <c r="K215" i="1"/>
  <c r="K211" i="1"/>
  <c r="K206" i="1"/>
  <c r="K202" i="1"/>
  <c r="K198" i="1"/>
  <c r="K194" i="1"/>
  <c r="K190" i="1"/>
  <c r="K186" i="1"/>
  <c r="K182" i="1"/>
  <c r="K177" i="1"/>
  <c r="K173" i="1"/>
  <c r="K169" i="1"/>
  <c r="K165" i="1"/>
  <c r="K161" i="1"/>
  <c r="K157" i="1"/>
  <c r="K153" i="1"/>
  <c r="K149" i="1"/>
  <c r="K145" i="1"/>
  <c r="K340" i="1"/>
  <c r="K336" i="1"/>
  <c r="K332" i="1"/>
  <c r="K328" i="1"/>
  <c r="K324" i="1"/>
  <c r="K320" i="1"/>
  <c r="K316" i="1"/>
  <c r="K312" i="1"/>
  <c r="K307" i="1"/>
  <c r="K303" i="1"/>
  <c r="K299" i="1"/>
  <c r="K294" i="1"/>
  <c r="K290" i="1"/>
  <c r="K286" i="1"/>
  <c r="K282" i="1"/>
  <c r="K278" i="1"/>
  <c r="K274" i="1"/>
  <c r="K265" i="1"/>
  <c r="K261" i="1"/>
  <c r="K257" i="1"/>
  <c r="K253" i="1"/>
  <c r="K249" i="1"/>
  <c r="K245" i="1"/>
  <c r="K241" i="1"/>
  <c r="K236" i="1"/>
  <c r="K232" i="1"/>
  <c r="K228" i="1"/>
  <c r="K224" i="1"/>
  <c r="K220" i="1"/>
  <c r="K216" i="1"/>
  <c r="K212" i="1"/>
  <c r="K207" i="1"/>
  <c r="K203" i="1"/>
  <c r="K199" i="1"/>
  <c r="K195" i="1"/>
  <c r="K191" i="1"/>
  <c r="K187" i="1"/>
  <c r="K183" i="1"/>
  <c r="K179" i="1"/>
  <c r="K174" i="1"/>
  <c r="K170" i="1"/>
  <c r="K166" i="1"/>
  <c r="K162" i="1"/>
  <c r="K158" i="1"/>
  <c r="K154" i="1"/>
  <c r="K150" i="1"/>
  <c r="K146" i="1"/>
  <c r="K136" i="1"/>
  <c r="K132" i="1"/>
  <c r="K127" i="1"/>
  <c r="K123" i="1"/>
  <c r="K119" i="1"/>
  <c r="K114" i="1"/>
  <c r="K110" i="1"/>
  <c r="K106" i="1"/>
  <c r="K101" i="1"/>
  <c r="K97" i="1"/>
  <c r="K93" i="1"/>
  <c r="K89" i="1"/>
  <c r="K85" i="1"/>
  <c r="K81" i="1"/>
  <c r="K77" i="1"/>
  <c r="K73" i="1"/>
  <c r="K68" i="1"/>
  <c r="K64" i="1"/>
  <c r="K60" i="1"/>
  <c r="K56" i="1"/>
  <c r="K52" i="1"/>
  <c r="K48" i="1"/>
  <c r="K44" i="1"/>
  <c r="K26" i="1"/>
  <c r="K22" i="1"/>
  <c r="K18" i="1"/>
  <c r="K14" i="1"/>
  <c r="K10" i="1"/>
  <c r="I139" i="12"/>
  <c r="I139" i="11" s="1"/>
  <c r="I139" i="15" s="1"/>
  <c r="I139" i="4" s="1"/>
  <c r="I139" i="5" s="1"/>
  <c r="I139" i="6" s="1"/>
  <c r="I139" i="7" s="1"/>
  <c r="I139" i="8" s="1"/>
  <c r="I139" i="9" s="1"/>
  <c r="I139" i="10" s="1"/>
  <c r="I140" i="12"/>
  <c r="I140" i="11" s="1"/>
  <c r="I140" i="15" s="1"/>
  <c r="I140" i="4" s="1"/>
  <c r="I140" i="5" s="1"/>
  <c r="I140" i="6" s="1"/>
  <c r="I140" i="7" s="1"/>
  <c r="K185" i="1"/>
  <c r="K269" i="1"/>
  <c r="K140" i="1"/>
  <c r="I141" i="5"/>
  <c r="I141" i="6" s="1"/>
  <c r="I141" i="7" s="1"/>
  <c r="I141" i="8" s="1"/>
  <c r="I141" i="9" s="1"/>
  <c r="I141" i="10" s="1"/>
  <c r="O122" i="1"/>
  <c r="I274" i="12"/>
  <c r="I274" i="11" s="1"/>
  <c r="I274" i="15" s="1"/>
  <c r="I274" i="4" s="1"/>
  <c r="I274" i="5" s="1"/>
  <c r="I274" i="6" s="1"/>
  <c r="I274" i="7" s="1"/>
  <c r="I274" i="8" s="1"/>
  <c r="I274" i="9" s="1"/>
  <c r="I274" i="10" s="1"/>
  <c r="I273" i="12"/>
  <c r="I273" i="11" s="1"/>
  <c r="I273" i="15" s="1"/>
  <c r="I273" i="4" s="1"/>
  <c r="I273" i="5" s="1"/>
  <c r="I273" i="6" s="1"/>
  <c r="I273" i="7" s="1"/>
  <c r="I273" i="8" s="1"/>
  <c r="I273" i="9" s="1"/>
  <c r="I273" i="10" s="1"/>
  <c r="O167" i="1"/>
  <c r="O21" i="1"/>
  <c r="O131" i="1"/>
  <c r="O47" i="1"/>
  <c r="O22" i="1"/>
  <c r="O18" i="1"/>
  <c r="O14" i="1"/>
  <c r="I207" i="12"/>
  <c r="I207" i="11" s="1"/>
  <c r="I207" i="15" s="1"/>
  <c r="I207" i="4" s="1"/>
  <c r="I208" i="8"/>
  <c r="I208" i="9" s="1"/>
  <c r="I208" i="10" s="1"/>
  <c r="S36" i="1"/>
  <c r="S32" i="1"/>
  <c r="S27" i="1"/>
  <c r="S41" i="1"/>
  <c r="O20" i="1"/>
  <c r="O12" i="1"/>
  <c r="O341" i="1"/>
  <c r="O304" i="1"/>
  <c r="O283" i="1"/>
  <c r="O275" i="1"/>
  <c r="O242" i="1"/>
  <c r="O217" i="1"/>
  <c r="O175" i="1"/>
  <c r="O155" i="1"/>
  <c r="O147" i="1"/>
  <c r="O125" i="1"/>
  <c r="O112" i="1"/>
  <c r="O95" i="1"/>
  <c r="O91" i="1"/>
  <c r="O83" i="1"/>
  <c r="O79" i="1"/>
  <c r="O66" i="1"/>
  <c r="O54" i="1"/>
  <c r="O46" i="1"/>
  <c r="O42" i="1"/>
  <c r="O13" i="1"/>
  <c r="O108" i="1"/>
  <c r="I269" i="11"/>
  <c r="I269" i="15" s="1"/>
  <c r="I269" i="4" s="1"/>
  <c r="I13" i="15"/>
  <c r="I13" i="4" s="1"/>
  <c r="I13" i="5" s="1"/>
  <c r="I13" i="6" s="1"/>
  <c r="I13" i="7" s="1"/>
  <c r="I13" i="8" s="1"/>
  <c r="I13" i="9" s="1"/>
  <c r="I13" i="10" s="1"/>
  <c r="I9" i="15"/>
  <c r="I9" i="4" s="1"/>
  <c r="I9" i="5" s="1"/>
  <c r="I9" i="6" s="1"/>
  <c r="I9" i="7" s="1"/>
  <c r="I10" i="15"/>
  <c r="I10" i="4" s="1"/>
  <c r="I10" i="5" s="1"/>
  <c r="I10" i="6" s="1"/>
  <c r="I10" i="7" s="1"/>
  <c r="I11" i="15"/>
  <c r="I11" i="4" s="1"/>
  <c r="I11" i="5" s="1"/>
  <c r="I11" i="6" s="1"/>
  <c r="I11" i="7" s="1"/>
  <c r="I12" i="15"/>
  <c r="I12" i="4" s="1"/>
  <c r="I12" i="5" s="1"/>
  <c r="I12" i="6" s="1"/>
  <c r="I8" i="8"/>
  <c r="I8" i="9" s="1"/>
  <c r="I8" i="10" s="1"/>
  <c r="S39" i="1"/>
  <c r="S35" i="1"/>
  <c r="S31" i="1"/>
  <c r="S26" i="1"/>
  <c r="I26" i="12"/>
  <c r="I26" i="11" s="1"/>
  <c r="I26" i="15" s="1"/>
  <c r="I27" i="12"/>
  <c r="I27" i="11" s="1"/>
  <c r="I27" i="15" s="1"/>
  <c r="I28" i="12"/>
  <c r="I28" i="11" s="1"/>
  <c r="I28" i="15" s="1"/>
  <c r="I29" i="4"/>
  <c r="I29" i="5" s="1"/>
  <c r="I29" i="6" s="1"/>
  <c r="I29" i="7" s="1"/>
  <c r="I25" i="12"/>
  <c r="I25" i="11" s="1"/>
  <c r="I25" i="15" s="1"/>
  <c r="I25" i="4" s="1"/>
  <c r="I25" i="5" s="1"/>
  <c r="I25" i="6" s="1"/>
  <c r="I25" i="7" s="1"/>
  <c r="I25" i="8" s="1"/>
  <c r="I25" i="9" s="1"/>
  <c r="I25" i="10" s="1"/>
  <c r="I174" i="9"/>
  <c r="I174" i="10" s="1"/>
  <c r="O284" i="1"/>
  <c r="S228" i="1"/>
  <c r="K264" i="1"/>
  <c r="O238" i="1"/>
  <c r="O164" i="1"/>
  <c r="O88" i="1"/>
  <c r="O63" i="1"/>
  <c r="O205" i="1"/>
  <c r="O326" i="1"/>
  <c r="O292" i="1"/>
  <c r="O251" i="1"/>
  <c r="O128" i="1"/>
  <c r="O317" i="1"/>
  <c r="O287" i="1"/>
  <c r="O262" i="1"/>
  <c r="O237" i="1"/>
  <c r="O229" i="1"/>
  <c r="O200" i="1"/>
  <c r="O184" i="1"/>
  <c r="O163" i="1"/>
  <c r="O138" i="1"/>
  <c r="O121" i="1"/>
  <c r="O116" i="1"/>
  <c r="O104" i="1"/>
  <c r="O99" i="1"/>
  <c r="O87" i="1"/>
  <c r="O75" i="1"/>
  <c r="O71" i="1"/>
  <c r="O62" i="1"/>
  <c r="O58" i="1"/>
  <c r="O50" i="1"/>
  <c r="O24" i="1"/>
  <c r="O16" i="1"/>
  <c r="I308" i="11"/>
  <c r="I308" i="15" s="1"/>
  <c r="I308" i="4" s="1"/>
  <c r="I308" i="5" s="1"/>
  <c r="I308" i="6" s="1"/>
  <c r="I308" i="7" s="1"/>
  <c r="I308" i="8" s="1"/>
  <c r="I308" i="9" s="1"/>
  <c r="I308" i="10" s="1"/>
  <c r="I307" i="11"/>
  <c r="I307" i="15" s="1"/>
  <c r="I307" i="4" s="1"/>
  <c r="I307" i="5" s="1"/>
  <c r="I307" i="6" s="1"/>
  <c r="I307" i="7" s="1"/>
  <c r="I307" i="8" s="1"/>
  <c r="I307" i="9" s="1"/>
  <c r="I307" i="10" s="1"/>
  <c r="I113" i="4"/>
  <c r="I113" i="5" s="1"/>
  <c r="I113" i="6" s="1"/>
  <c r="I113" i="7" s="1"/>
  <c r="I113" i="8" s="1"/>
  <c r="I113" i="9" s="1"/>
  <c r="I113" i="10" s="1"/>
  <c r="O337" i="1"/>
  <c r="O321" i="1"/>
  <c r="O313" i="1"/>
  <c r="O296" i="1"/>
  <c r="O270" i="1"/>
  <c r="O254" i="1"/>
  <c r="O225" i="1"/>
  <c r="O208" i="1"/>
  <c r="O196" i="1"/>
  <c r="O188" i="1"/>
  <c r="O329" i="1"/>
  <c r="O325" i="1"/>
  <c r="O308" i="1"/>
  <c r="O300" i="1"/>
  <c r="O291" i="1"/>
  <c r="O279" i="1"/>
  <c r="O266" i="1"/>
  <c r="O258" i="1"/>
  <c r="O246" i="1"/>
  <c r="O233" i="1"/>
  <c r="O221" i="1"/>
  <c r="O213" i="1"/>
  <c r="O204" i="1"/>
  <c r="O192" i="1"/>
  <c r="O180" i="1"/>
  <c r="O171" i="1"/>
  <c r="O159" i="1"/>
  <c r="O151" i="1"/>
  <c r="O134" i="1"/>
  <c r="O130" i="1"/>
  <c r="G341" i="1"/>
  <c r="G329" i="1"/>
  <c r="G321" i="1"/>
  <c r="G313" i="1"/>
  <c r="G304" i="1"/>
  <c r="G291" i="1"/>
  <c r="G287" i="1"/>
  <c r="G279" i="1"/>
  <c r="G270" i="1"/>
  <c r="G262" i="1"/>
  <c r="G254" i="1"/>
  <c r="G246" i="1"/>
  <c r="G237" i="1"/>
  <c r="G229" i="1"/>
  <c r="G221" i="1"/>
  <c r="G213" i="1"/>
  <c r="G204" i="1"/>
  <c r="G196" i="1"/>
  <c r="G188" i="1"/>
  <c r="G180" i="1"/>
  <c r="G171" i="1"/>
  <c r="G163" i="1"/>
  <c r="G155" i="1"/>
  <c r="G147" i="1"/>
  <c r="G143" i="1"/>
  <c r="G130" i="1"/>
  <c r="G121" i="1"/>
  <c r="G116" i="1"/>
  <c r="G108" i="1"/>
  <c r="G99" i="1"/>
  <c r="G91" i="1"/>
  <c r="G87" i="1"/>
  <c r="G79" i="1"/>
  <c r="G71" i="1"/>
  <c r="G58" i="1"/>
  <c r="G16" i="1"/>
  <c r="G337" i="1"/>
  <c r="G325" i="1"/>
  <c r="G317" i="1"/>
  <c r="G308" i="1"/>
  <c r="G300" i="1"/>
  <c r="G296" i="1"/>
  <c r="G283" i="1"/>
  <c r="G275" i="1"/>
  <c r="G266" i="1"/>
  <c r="G258" i="1"/>
  <c r="G250" i="1"/>
  <c r="G242" i="1"/>
  <c r="G233" i="1"/>
  <c r="G225" i="1"/>
  <c r="G217" i="1"/>
  <c r="G208" i="1"/>
  <c r="G200" i="1"/>
  <c r="G192" i="1"/>
  <c r="G184" i="1"/>
  <c r="G175" i="1"/>
  <c r="G167" i="1"/>
  <c r="G159" i="1"/>
  <c r="G151" i="1"/>
  <c r="G138" i="1"/>
  <c r="G125" i="1"/>
  <c r="G112" i="1"/>
  <c r="G104" i="1"/>
  <c r="G95" i="1"/>
  <c r="G83" i="1"/>
  <c r="G75" i="1"/>
  <c r="G66" i="1"/>
  <c r="G62" i="1"/>
  <c r="G54" i="1"/>
  <c r="G50" i="1"/>
  <c r="G46" i="1"/>
  <c r="G42" i="1"/>
  <c r="G37" i="1"/>
  <c r="G24" i="1"/>
  <c r="G20" i="1"/>
  <c r="G12" i="1"/>
  <c r="G338" i="1"/>
  <c r="G334" i="1"/>
  <c r="G330" i="1"/>
  <c r="G326" i="1"/>
  <c r="G322" i="1"/>
  <c r="G318" i="1"/>
  <c r="G314" i="1"/>
  <c r="G309" i="1"/>
  <c r="G305" i="1"/>
  <c r="G301" i="1"/>
  <c r="G297" i="1"/>
  <c r="G292" i="1"/>
  <c r="G288" i="1"/>
  <c r="G284" i="1"/>
  <c r="G280" i="1"/>
  <c r="G276" i="1"/>
  <c r="G271" i="1"/>
  <c r="G267" i="1"/>
  <c r="G263" i="1"/>
  <c r="G259" i="1"/>
  <c r="G255" i="1"/>
  <c r="G251" i="1"/>
  <c r="G247" i="1"/>
  <c r="G243" i="1"/>
  <c r="G238" i="1"/>
  <c r="G234" i="1"/>
  <c r="G230" i="1"/>
  <c r="G226" i="1"/>
  <c r="G222" i="1"/>
  <c r="G218" i="1"/>
  <c r="G214" i="1"/>
  <c r="G209" i="1"/>
  <c r="G205" i="1"/>
  <c r="G201" i="1"/>
  <c r="G197" i="1"/>
  <c r="G193" i="1"/>
  <c r="G189" i="1"/>
  <c r="G185" i="1"/>
  <c r="G181" i="1"/>
  <c r="G176" i="1"/>
  <c r="G172" i="1"/>
  <c r="G168" i="1"/>
  <c r="G164" i="1"/>
  <c r="G160" i="1"/>
  <c r="G156" i="1"/>
  <c r="G152" i="1"/>
  <c r="G148" i="1"/>
  <c r="G144" i="1"/>
  <c r="G139" i="1"/>
  <c r="G135" i="1"/>
  <c r="G131" i="1"/>
  <c r="G126" i="1"/>
  <c r="G122" i="1"/>
  <c r="G118" i="1"/>
  <c r="G113" i="1"/>
  <c r="G109" i="1"/>
  <c r="G105" i="1"/>
  <c r="G100" i="1"/>
  <c r="G96" i="1"/>
  <c r="G92" i="1"/>
  <c r="G88" i="1"/>
  <c r="G84" i="1"/>
  <c r="G80" i="1"/>
  <c r="G76" i="1"/>
  <c r="G72" i="1"/>
  <c r="G67" i="1"/>
  <c r="G63" i="1"/>
  <c r="G59" i="1"/>
  <c r="G55" i="1"/>
  <c r="G51" i="1"/>
  <c r="G47" i="1"/>
  <c r="G43" i="1"/>
  <c r="G38" i="1"/>
  <c r="G25" i="1"/>
  <c r="G21" i="1"/>
  <c r="O290" i="1"/>
  <c r="O195" i="1"/>
  <c r="O78" i="1"/>
  <c r="O61" i="1"/>
  <c r="O333" i="1"/>
  <c r="O334" i="1"/>
  <c r="O318" i="1"/>
  <c r="O309" i="1"/>
  <c r="O301" i="1"/>
  <c r="O276" i="1"/>
  <c r="O267" i="1"/>
  <c r="O259" i="1"/>
  <c r="O247" i="1"/>
  <c r="O230" i="1"/>
  <c r="O222" i="1"/>
  <c r="O214" i="1"/>
  <c r="O197" i="1"/>
  <c r="O189" i="1"/>
  <c r="O181" i="1"/>
  <c r="O172" i="1"/>
  <c r="O156" i="1"/>
  <c r="O148" i="1"/>
  <c r="O139" i="1"/>
  <c r="O113" i="1"/>
  <c r="O105" i="1"/>
  <c r="O96" i="1"/>
  <c r="O80" i="1"/>
  <c r="O72" i="1"/>
  <c r="G17" i="1"/>
  <c r="J343" i="1"/>
  <c r="J344" i="1" s="1"/>
  <c r="G333" i="1"/>
  <c r="O340" i="1"/>
  <c r="O324" i="1"/>
  <c r="O307" i="1"/>
  <c r="O274" i="1"/>
  <c r="O257" i="1"/>
  <c r="O245" i="1"/>
  <c r="O228" i="1"/>
  <c r="O212" i="1"/>
  <c r="O179" i="1"/>
  <c r="O162" i="1"/>
  <c r="O146" i="1"/>
  <c r="O111" i="1"/>
  <c r="O94" i="1"/>
  <c r="O45" i="1"/>
  <c r="O339" i="1"/>
  <c r="O335" i="1"/>
  <c r="O331" i="1"/>
  <c r="O327" i="1"/>
  <c r="O336" i="1"/>
  <c r="O332" i="1"/>
  <c r="O328" i="1"/>
  <c r="O320" i="1"/>
  <c r="O316" i="1"/>
  <c r="O312" i="1"/>
  <c r="O303" i="1"/>
  <c r="O299" i="1"/>
  <c r="O294" i="1"/>
  <c r="O286" i="1"/>
  <c r="O282" i="1"/>
  <c r="O278" i="1"/>
  <c r="O269" i="1"/>
  <c r="O265" i="1"/>
  <c r="O261" i="1"/>
  <c r="O253" i="1"/>
  <c r="O249" i="1"/>
  <c r="O241" i="1"/>
  <c r="O236" i="1"/>
  <c r="O232" i="1"/>
  <c r="O224" i="1"/>
  <c r="O220" i="1"/>
  <c r="O216" i="1"/>
  <c r="O207" i="1"/>
  <c r="O203" i="1"/>
  <c r="O199" i="1"/>
  <c r="O191" i="1"/>
  <c r="O187" i="1"/>
  <c r="O183" i="1"/>
  <c r="O174" i="1"/>
  <c r="O170" i="1"/>
  <c r="O166" i="1"/>
  <c r="O158" i="1"/>
  <c r="O154" i="1"/>
  <c r="O150" i="1"/>
  <c r="O141" i="1"/>
  <c r="O137" i="1"/>
  <c r="O133" i="1"/>
  <c r="O124" i="1"/>
  <c r="O120" i="1"/>
  <c r="O115" i="1"/>
  <c r="O107" i="1"/>
  <c r="O103" i="1"/>
  <c r="O98" i="1"/>
  <c r="O90" i="1"/>
  <c r="O86" i="1"/>
  <c r="O82" i="1"/>
  <c r="O74" i="1"/>
  <c r="O69" i="1"/>
  <c r="O65" i="1"/>
  <c r="O57" i="1"/>
  <c r="O53" i="1"/>
  <c r="O49" i="1"/>
  <c r="O41" i="1"/>
  <c r="O23" i="1"/>
  <c r="O19" i="1"/>
  <c r="O15" i="1"/>
  <c r="O338" i="1"/>
  <c r="O330" i="1"/>
  <c r="O322" i="1"/>
  <c r="O314" i="1"/>
  <c r="O305" i="1"/>
  <c r="O297" i="1"/>
  <c r="O288" i="1"/>
  <c r="O280" i="1"/>
  <c r="O271" i="1"/>
  <c r="O263" i="1"/>
  <c r="O255" i="1"/>
  <c r="O243" i="1"/>
  <c r="O234" i="1"/>
  <c r="O226" i="1"/>
  <c r="O218" i="1"/>
  <c r="O209" i="1"/>
  <c r="O201" i="1"/>
  <c r="O193" i="1"/>
  <c r="O185" i="1"/>
  <c r="O176" i="1"/>
  <c r="O168" i="1"/>
  <c r="O160" i="1"/>
  <c r="O152" i="1"/>
  <c r="O144" i="1"/>
  <c r="O135" i="1"/>
  <c r="O126" i="1"/>
  <c r="O118" i="1"/>
  <c r="O109" i="1"/>
  <c r="O100" i="1"/>
  <c r="O92" i="1"/>
  <c r="O84" i="1"/>
  <c r="O76" i="1"/>
  <c r="O67" i="1"/>
  <c r="O59" i="1"/>
  <c r="O51" i="1"/>
  <c r="O43" i="1"/>
  <c r="O25" i="1"/>
  <c r="O17" i="1"/>
  <c r="G134" i="1"/>
  <c r="K71" i="1"/>
  <c r="O342" i="1"/>
  <c r="G13" i="1"/>
  <c r="G340" i="1"/>
  <c r="G336" i="1"/>
  <c r="G332" i="1"/>
  <c r="G328" i="1"/>
  <c r="G324" i="1"/>
  <c r="G320" i="1"/>
  <c r="G316" i="1"/>
  <c r="G312" i="1"/>
  <c r="G307" i="1"/>
  <c r="G303" i="1"/>
  <c r="G299" i="1"/>
  <c r="G294" i="1"/>
  <c r="G290" i="1"/>
  <c r="G286" i="1"/>
  <c r="G282" i="1"/>
  <c r="G278" i="1"/>
  <c r="G274" i="1"/>
  <c r="G269" i="1"/>
  <c r="G265" i="1"/>
  <c r="G261" i="1"/>
  <c r="G257" i="1"/>
  <c r="G253" i="1"/>
  <c r="G249" i="1"/>
  <c r="G245" i="1"/>
  <c r="G241" i="1"/>
  <c r="G236" i="1"/>
  <c r="G232" i="1"/>
  <c r="G228" i="1"/>
  <c r="G224" i="1"/>
  <c r="G220" i="1"/>
  <c r="G216" i="1"/>
  <c r="G212" i="1"/>
  <c r="G207" i="1"/>
  <c r="G203" i="1"/>
  <c r="G199" i="1"/>
  <c r="G195" i="1"/>
  <c r="G191" i="1"/>
  <c r="G187" i="1"/>
  <c r="G183" i="1"/>
  <c r="G179" i="1"/>
  <c r="G174" i="1"/>
  <c r="G170" i="1"/>
  <c r="G166" i="1"/>
  <c r="G162" i="1"/>
  <c r="G158" i="1"/>
  <c r="G154" i="1"/>
  <c r="G150" i="1"/>
  <c r="G146" i="1"/>
  <c r="G141" i="1"/>
  <c r="G137" i="1"/>
  <c r="G133" i="1"/>
  <c r="G128" i="1"/>
  <c r="G124" i="1"/>
  <c r="G120" i="1"/>
  <c r="G115" i="1"/>
  <c r="G111" i="1"/>
  <c r="G107" i="1"/>
  <c r="G103" i="1"/>
  <c r="G98" i="1"/>
  <c r="G94" i="1"/>
  <c r="G90" i="1"/>
  <c r="G86" i="1"/>
  <c r="G82" i="1"/>
  <c r="G78" i="1"/>
  <c r="G74" i="1"/>
  <c r="G69" i="1"/>
  <c r="G65" i="1"/>
  <c r="G61" i="1"/>
  <c r="G57" i="1"/>
  <c r="G53" i="1"/>
  <c r="G49" i="1"/>
  <c r="G45" i="1"/>
  <c r="G41" i="1"/>
  <c r="G36" i="1"/>
  <c r="G23" i="1"/>
  <c r="G19" i="1"/>
  <c r="G15" i="1"/>
  <c r="G11" i="1"/>
  <c r="O11" i="1"/>
  <c r="G339" i="1"/>
  <c r="G335" i="1"/>
  <c r="G331" i="1"/>
  <c r="G327" i="1"/>
  <c r="G323" i="1"/>
  <c r="G319" i="1"/>
  <c r="G315" i="1"/>
  <c r="G310" i="1"/>
  <c r="G306" i="1"/>
  <c r="G302" i="1"/>
  <c r="G298" i="1"/>
  <c r="G293" i="1"/>
  <c r="G289" i="1"/>
  <c r="G285" i="1"/>
  <c r="G281" i="1"/>
  <c r="G277" i="1"/>
  <c r="G272" i="1"/>
  <c r="G268" i="1"/>
  <c r="G264" i="1"/>
  <c r="G260" i="1"/>
  <c r="G256" i="1"/>
  <c r="G252" i="1"/>
  <c r="G248" i="1"/>
  <c r="G244" i="1"/>
  <c r="G240" i="1"/>
  <c r="G235" i="1"/>
  <c r="G231" i="1"/>
  <c r="G227" i="1"/>
  <c r="G223" i="1"/>
  <c r="G219" i="1"/>
  <c r="G215" i="1"/>
  <c r="G211" i="1"/>
  <c r="G206" i="1"/>
  <c r="G202" i="1"/>
  <c r="G198" i="1"/>
  <c r="G194" i="1"/>
  <c r="G190" i="1"/>
  <c r="G186" i="1"/>
  <c r="G182" i="1"/>
  <c r="G177" i="1"/>
  <c r="G173" i="1"/>
  <c r="G169" i="1"/>
  <c r="G165" i="1"/>
  <c r="G161" i="1"/>
  <c r="G157" i="1"/>
  <c r="G153" i="1"/>
  <c r="G149" i="1"/>
  <c r="G145" i="1"/>
  <c r="G140" i="1"/>
  <c r="G136" i="1"/>
  <c r="G132" i="1"/>
  <c r="G127" i="1"/>
  <c r="G123" i="1"/>
  <c r="G119" i="1"/>
  <c r="G114" i="1"/>
  <c r="G110" i="1"/>
  <c r="G106" i="1"/>
  <c r="G101" i="1"/>
  <c r="G97" i="1"/>
  <c r="G93" i="1"/>
  <c r="G89" i="1"/>
  <c r="G85" i="1"/>
  <c r="G81" i="1"/>
  <c r="G77" i="1"/>
  <c r="G73" i="1"/>
  <c r="G68" i="1"/>
  <c r="G64" i="1"/>
  <c r="G60" i="1"/>
  <c r="G56" i="1"/>
  <c r="G52" i="1"/>
  <c r="G48" i="1"/>
  <c r="G44" i="1"/>
  <c r="G39" i="1"/>
  <c r="G35" i="1"/>
  <c r="G26" i="1"/>
  <c r="G22" i="1"/>
  <c r="G18" i="1"/>
  <c r="G14" i="1"/>
  <c r="G10" i="1"/>
  <c r="G342" i="1"/>
  <c r="O250" i="1"/>
  <c r="O302" i="1"/>
  <c r="I67" i="7" l="1"/>
  <c r="I67" i="8" s="1"/>
  <c r="I67" i="9" s="1"/>
  <c r="I67" i="10" s="1"/>
  <c r="I140" i="8"/>
  <c r="I140" i="9" s="1"/>
  <c r="I140" i="10" s="1"/>
  <c r="I207" i="5"/>
  <c r="I207" i="6" s="1"/>
  <c r="I11" i="8"/>
  <c r="I11" i="9" s="1"/>
  <c r="I11" i="10" s="1"/>
  <c r="I269" i="5"/>
  <c r="I269" i="6" s="1"/>
  <c r="I269" i="7" s="1"/>
  <c r="I269" i="8" s="1"/>
  <c r="I269" i="9" s="1"/>
  <c r="I269" i="10" s="1"/>
  <c r="I12" i="7"/>
  <c r="I12" i="8" s="1"/>
  <c r="I12" i="9" s="1"/>
  <c r="I12" i="10" s="1"/>
  <c r="I9" i="8"/>
  <c r="I9" i="9" s="1"/>
  <c r="I9" i="10" s="1"/>
  <c r="I10" i="8"/>
  <c r="I10" i="9" s="1"/>
  <c r="I10" i="10" s="1"/>
  <c r="I26" i="4"/>
  <c r="I26" i="5" s="1"/>
  <c r="I26" i="6" s="1"/>
  <c r="I26" i="7" s="1"/>
  <c r="I28" i="4"/>
  <c r="I28" i="5" s="1"/>
  <c r="I28" i="6" s="1"/>
  <c r="I28" i="7" s="1"/>
  <c r="I29" i="8"/>
  <c r="I29" i="9" s="1"/>
  <c r="I29" i="10" s="1"/>
  <c r="I27" i="4"/>
  <c r="I27" i="5" s="1"/>
  <c r="I27" i="6" s="1"/>
  <c r="I27" i="7" s="1"/>
  <c r="S130" i="1"/>
  <c r="I207" i="7" l="1"/>
  <c r="I207" i="8" s="1"/>
  <c r="I207" i="9" s="1"/>
  <c r="I207" i="10" s="1"/>
  <c r="I26" i="8"/>
  <c r="I26" i="9" s="1"/>
  <c r="I26" i="10" s="1"/>
  <c r="I27" i="8"/>
  <c r="I27" i="9" s="1"/>
  <c r="I27" i="10" s="1"/>
  <c r="I28" i="8"/>
  <c r="I28" i="9" s="1"/>
  <c r="I28" i="10" s="1"/>
  <c r="F44" i="1"/>
  <c r="I39" i="13"/>
  <c r="I39" i="12" s="1"/>
  <c r="I39" i="11" s="1"/>
  <c r="I39" i="15" s="1"/>
  <c r="I39" i="4" s="1"/>
  <c r="I39" i="5" s="1"/>
  <c r="I39" i="6" s="1"/>
  <c r="I39" i="7" s="1"/>
  <c r="I39" i="8" s="1"/>
  <c r="I39" i="9" s="1"/>
  <c r="I39" i="10" s="1"/>
  <c r="F43" i="1"/>
  <c r="I38" i="13"/>
  <c r="I38" i="12" s="1"/>
  <c r="I38" i="11" s="1"/>
  <c r="I38" i="15" s="1"/>
  <c r="I38" i="4" s="1"/>
  <c r="I38" i="5" s="1"/>
  <c r="I38" i="6" s="1"/>
  <c r="I38" i="7" s="1"/>
  <c r="I38" i="8" s="1"/>
  <c r="I38" i="9" s="1"/>
  <c r="I38" i="10" s="1"/>
  <c r="F42" i="1"/>
  <c r="I37" i="13"/>
  <c r="I37" i="12" s="1"/>
  <c r="I37" i="11" s="1"/>
  <c r="I37" i="15" s="1"/>
  <c r="I37" i="4" s="1"/>
  <c r="I37" i="5" s="1"/>
  <c r="I37" i="6" s="1"/>
  <c r="I37" i="7" s="1"/>
  <c r="I37" i="8" s="1"/>
  <c r="I37" i="9" s="1"/>
  <c r="I37" i="10" s="1"/>
  <c r="F169" i="1"/>
  <c r="I164" i="13"/>
  <c r="I164" i="12" s="1"/>
  <c r="I164" i="11" s="1"/>
  <c r="I164" i="15" s="1"/>
  <c r="I164" i="4" s="1"/>
  <c r="I164" i="5" s="1"/>
  <c r="I164" i="6" s="1"/>
  <c r="I164" i="7" s="1"/>
  <c r="I164" i="8" s="1"/>
  <c r="I164" i="9" s="1"/>
  <c r="I164" i="10" s="1"/>
  <c r="F66" i="1"/>
  <c r="I61" i="13"/>
  <c r="I61" i="12" s="1"/>
  <c r="I61" i="11" s="1"/>
  <c r="I61" i="15" s="1"/>
  <c r="I61" i="4" s="1"/>
  <c r="I61" i="5" s="1"/>
  <c r="I61" i="6" s="1"/>
  <c r="I61" i="7" s="1"/>
  <c r="I61" i="8" s="1"/>
  <c r="I61" i="9" s="1"/>
  <c r="I61" i="10" s="1"/>
  <c r="F84" i="1"/>
  <c r="I79" i="13"/>
  <c r="I79" i="12" s="1"/>
  <c r="I79" i="11" s="1"/>
  <c r="I79" i="15" s="1"/>
  <c r="I79" i="4" s="1"/>
  <c r="I79" i="5" s="1"/>
  <c r="I79" i="6" s="1"/>
  <c r="I79" i="7" s="1"/>
  <c r="I79" i="8" s="1"/>
  <c r="I79" i="9" s="1"/>
  <c r="I79" i="10" s="1"/>
  <c r="F338" i="13"/>
  <c r="S235" i="1"/>
  <c r="F229" i="1" l="1"/>
  <c r="I224" i="13"/>
  <c r="I224" i="12" s="1"/>
  <c r="I224" i="11" s="1"/>
  <c r="I224" i="15" s="1"/>
  <c r="I224" i="4" s="1"/>
  <c r="I224" i="5" s="1"/>
  <c r="I224" i="6" s="1"/>
  <c r="I224" i="7" s="1"/>
  <c r="I224" i="8" s="1"/>
  <c r="I224" i="9" s="1"/>
  <c r="I224" i="10" s="1"/>
  <c r="I54" i="14" l="1"/>
  <c r="I54" i="13" s="1"/>
  <c r="I54" i="12" s="1"/>
  <c r="I54" i="11" s="1"/>
  <c r="I54" i="15" s="1"/>
  <c r="I54" i="4" s="1"/>
  <c r="I54" i="5" s="1"/>
  <c r="I54" i="6" s="1"/>
  <c r="I54" i="7" s="1"/>
  <c r="I54" i="8" s="1"/>
  <c r="I54" i="9" s="1"/>
  <c r="I54" i="10" s="1"/>
  <c r="F338" i="14"/>
  <c r="F344" i="1" s="1"/>
  <c r="F59" i="1"/>
  <c r="N9" i="1"/>
  <c r="N343" i="1" l="1"/>
  <c r="N344" i="1" s="1"/>
  <c r="S339" i="1"/>
  <c r="S341" i="1"/>
  <c r="S342" i="1"/>
  <c r="S340" i="1" l="1"/>
  <c r="S331" i="1"/>
  <c r="S332" i="1"/>
  <c r="S333" i="1"/>
  <c r="S334" i="1"/>
  <c r="S338" i="1" l="1"/>
  <c r="S337" i="1"/>
  <c r="S336" i="1"/>
  <c r="S335" i="1"/>
  <c r="S18" i="1" l="1"/>
  <c r="S19" i="1"/>
  <c r="S42" i="1"/>
  <c r="S43" i="1"/>
  <c r="S44" i="1"/>
  <c r="S45" i="1"/>
  <c r="S46" i="1"/>
  <c r="S47" i="1"/>
  <c r="S48" i="1"/>
  <c r="S49" i="1"/>
  <c r="S60" i="1"/>
  <c r="S61" i="1"/>
  <c r="S62" i="1"/>
  <c r="S63" i="1"/>
  <c r="S64" i="1"/>
  <c r="S65" i="1"/>
  <c r="S66" i="1"/>
  <c r="S67" i="1"/>
  <c r="S68" i="1"/>
  <c r="S69" i="1"/>
  <c r="S71" i="1"/>
  <c r="S72" i="1"/>
  <c r="S73" i="1"/>
  <c r="S92" i="1"/>
  <c r="S93" i="1"/>
  <c r="S94" i="1"/>
  <c r="S95" i="1"/>
  <c r="S96" i="1"/>
  <c r="S97" i="1"/>
  <c r="S98" i="1"/>
  <c r="S99" i="1"/>
  <c r="S100" i="1"/>
  <c r="S101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8" i="1"/>
  <c r="S119" i="1"/>
  <c r="S120" i="1"/>
  <c r="S121" i="1"/>
  <c r="S122" i="1"/>
  <c r="S123" i="1"/>
  <c r="S124" i="1"/>
  <c r="S125" i="1"/>
  <c r="S126" i="1"/>
  <c r="S127" i="1"/>
  <c r="S128" i="1"/>
  <c r="S131" i="1"/>
  <c r="S132" i="1"/>
  <c r="S133" i="1"/>
  <c r="S134" i="1"/>
  <c r="S135" i="1"/>
  <c r="S136" i="1"/>
  <c r="S137" i="1"/>
  <c r="S138" i="1"/>
  <c r="S139" i="1"/>
  <c r="S140" i="1"/>
  <c r="S141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237" i="1"/>
  <c r="S240" i="1"/>
  <c r="S242" i="1"/>
  <c r="S252" i="1"/>
  <c r="S255" i="1"/>
  <c r="S256" i="1"/>
  <c r="S259" i="1"/>
  <c r="S260" i="1"/>
  <c r="S262" i="1"/>
  <c r="S274" i="1"/>
  <c r="S278" i="1"/>
  <c r="S280" i="1"/>
  <c r="S281" i="1"/>
  <c r="S283" i="1"/>
  <c r="S284" i="1"/>
  <c r="S285" i="1"/>
  <c r="S286" i="1"/>
  <c r="S288" i="1"/>
  <c r="S289" i="1"/>
  <c r="S290" i="1"/>
  <c r="S291" i="1"/>
  <c r="S292" i="1"/>
  <c r="S293" i="1"/>
  <c r="S294" i="1"/>
  <c r="S296" i="1"/>
  <c r="S298" i="1"/>
  <c r="S299" i="1"/>
  <c r="S301" i="1"/>
  <c r="S302" i="1"/>
  <c r="S303" i="1"/>
  <c r="S304" i="1"/>
  <c r="S305" i="1"/>
  <c r="S306" i="1"/>
  <c r="S307" i="1"/>
  <c r="S309" i="1"/>
  <c r="S310" i="1"/>
  <c r="S312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272" i="1" l="1"/>
  <c r="S270" i="1"/>
  <c r="S268" i="1"/>
  <c r="S267" i="1"/>
  <c r="S266" i="1"/>
  <c r="S265" i="1"/>
  <c r="S251" i="1"/>
  <c r="S250" i="1"/>
  <c r="S249" i="1"/>
  <c r="S248" i="1"/>
  <c r="S247" i="1"/>
  <c r="S246" i="1"/>
  <c r="S245" i="1"/>
  <c r="S236" i="1"/>
  <c r="S234" i="1"/>
  <c r="S233" i="1"/>
  <c r="S232" i="1"/>
  <c r="S231" i="1"/>
  <c r="S230" i="1"/>
  <c r="S229" i="1"/>
  <c r="S24" i="1"/>
  <c r="S277" i="1"/>
  <c r="S271" i="1"/>
  <c r="S269" i="1"/>
  <c r="S261" i="1"/>
  <c r="S300" i="1"/>
  <c r="S297" i="1"/>
  <c r="S287" i="1"/>
  <c r="S279" i="1"/>
  <c r="S264" i="1"/>
  <c r="S258" i="1"/>
  <c r="S244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241" i="1"/>
  <c r="S282" i="1"/>
  <c r="S263" i="1"/>
  <c r="S257" i="1"/>
  <c r="S253" i="1"/>
  <c r="S243" i="1"/>
  <c r="S74" i="1"/>
  <c r="S317" i="1"/>
  <c r="S316" i="1"/>
  <c r="S315" i="1"/>
  <c r="S314" i="1"/>
  <c r="S313" i="1"/>
  <c r="S276" i="1"/>
  <c r="S275" i="1"/>
  <c r="S254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59" i="1"/>
  <c r="S58" i="1"/>
  <c r="S57" i="1"/>
  <c r="S56" i="1"/>
  <c r="S55" i="1"/>
  <c r="S54" i="1"/>
  <c r="S53" i="1"/>
  <c r="S52" i="1"/>
  <c r="S51" i="1"/>
  <c r="S50" i="1"/>
  <c r="S23" i="1"/>
  <c r="S22" i="1"/>
  <c r="S21" i="1"/>
  <c r="S20" i="1"/>
  <c r="S308" i="1"/>
  <c r="S211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75" i="1"/>
  <c r="S17" i="1"/>
  <c r="S16" i="1"/>
  <c r="S15" i="1"/>
  <c r="S14" i="1"/>
  <c r="S13" i="1"/>
  <c r="S12" i="1"/>
  <c r="S11" i="1"/>
  <c r="S10" i="1"/>
  <c r="S238" i="1" l="1"/>
  <c r="I9" i="1" l="1"/>
  <c r="I343" i="1" s="1"/>
  <c r="I344" i="1" s="1"/>
  <c r="H9" i="1"/>
  <c r="L9" i="1"/>
  <c r="M9" i="1"/>
  <c r="P9" i="1"/>
  <c r="Q9" i="1"/>
  <c r="Q343" i="1" s="1"/>
  <c r="Q344" i="1" s="1"/>
  <c r="R9" i="1"/>
  <c r="R343" i="1" s="1"/>
  <c r="R344" i="1" s="1"/>
  <c r="T9" i="1"/>
  <c r="U9" i="1"/>
  <c r="U343" i="1" s="1"/>
  <c r="U344" i="1" s="1"/>
  <c r="V9" i="1"/>
  <c r="V343" i="1" s="1"/>
  <c r="V344" i="1" s="1"/>
  <c r="I4" i="13"/>
  <c r="I4" i="12" s="1"/>
  <c r="I4" i="11" s="1"/>
  <c r="I4" i="15" s="1"/>
  <c r="L343" i="1" l="1"/>
  <c r="L344" i="1" s="1"/>
  <c r="K9" i="1"/>
  <c r="G9" i="1"/>
  <c r="T343" i="1"/>
  <c r="T344" i="1" s="1"/>
  <c r="S9" i="1"/>
  <c r="M343" i="1"/>
  <c r="M344" i="1" s="1"/>
  <c r="I4" i="4"/>
  <c r="I4" i="5" s="1"/>
  <c r="I4" i="6" s="1"/>
  <c r="I4" i="7" s="1"/>
  <c r="I4" i="8" s="1"/>
  <c r="I4" i="9" s="1"/>
  <c r="I4" i="10" s="1"/>
  <c r="H343" i="1"/>
  <c r="H344" i="1" s="1"/>
  <c r="P343" i="1"/>
  <c r="P344" i="1" s="1"/>
  <c r="O9" i="1"/>
  <c r="F343" i="1" l="1"/>
  <c r="F345" i="1" s="1"/>
  <c r="E129" i="1" l="1"/>
  <c r="E273" i="1"/>
  <c r="E142" i="1"/>
  <c r="E295" i="1"/>
  <c r="E117" i="1"/>
  <c r="E280" i="1"/>
  <c r="E223" i="1"/>
  <c r="E317" i="1"/>
  <c r="E50" i="1"/>
  <c r="E338" i="1"/>
  <c r="E103" i="1"/>
  <c r="E19" i="1"/>
  <c r="E193" i="1"/>
  <c r="E173" i="1"/>
  <c r="E73" i="1"/>
  <c r="E174" i="1"/>
  <c r="E196" i="1"/>
  <c r="E153" i="1"/>
  <c r="E107" i="1"/>
  <c r="E195" i="1"/>
  <c r="E177" i="1"/>
  <c r="E236" i="1"/>
  <c r="E294" i="1"/>
  <c r="E243" i="1"/>
  <c r="E287" i="1"/>
  <c r="E315" i="1"/>
  <c r="E226" i="1"/>
  <c r="E149" i="1"/>
  <c r="E233" i="1"/>
  <c r="E88" i="1"/>
  <c r="E202" i="1"/>
  <c r="E130" i="1"/>
  <c r="E181" i="1"/>
  <c r="E281" i="1"/>
  <c r="E165" i="1"/>
  <c r="E115" i="1"/>
  <c r="E43" i="1"/>
  <c r="E161" i="1"/>
  <c r="E134" i="1"/>
  <c r="E114" i="1"/>
  <c r="E234" i="1"/>
  <c r="E101" i="1"/>
  <c r="E29" i="1"/>
  <c r="E10" i="1"/>
  <c r="E22" i="1"/>
  <c r="E217" i="1"/>
  <c r="E82" i="1"/>
  <c r="E37" i="1"/>
  <c r="E26" i="1"/>
  <c r="E201" i="1"/>
  <c r="E332" i="1"/>
  <c r="E120" i="1"/>
  <c r="E322" i="1"/>
  <c r="E61" i="1"/>
  <c r="E321" i="1"/>
  <c r="E216" i="1"/>
  <c r="E191" i="1"/>
  <c r="E329" i="1"/>
  <c r="E186" i="1"/>
  <c r="E145" i="1"/>
  <c r="E158" i="1"/>
  <c r="E326" i="1"/>
  <c r="E282" i="1"/>
  <c r="E25" i="1"/>
  <c r="E33" i="1"/>
  <c r="E207" i="1"/>
  <c r="E23" i="1"/>
  <c r="E215" i="1"/>
  <c r="E303" i="1"/>
  <c r="E9" i="1"/>
  <c r="E206" i="1"/>
  <c r="E270" i="1"/>
  <c r="E212" i="1"/>
  <c r="E197" i="1"/>
  <c r="E220" i="1"/>
  <c r="E242" i="1"/>
  <c r="E278" i="1"/>
  <c r="E296" i="1"/>
  <c r="E285" i="1"/>
  <c r="E247" i="1"/>
  <c r="E55" i="1"/>
  <c r="E286" i="1"/>
  <c r="E175" i="1"/>
  <c r="E118" i="1"/>
  <c r="E47" i="1"/>
  <c r="E79" i="1"/>
  <c r="E34" i="1"/>
  <c r="E331" i="1"/>
  <c r="E140" i="1"/>
  <c r="E127" i="1"/>
  <c r="E302" i="1"/>
  <c r="E119" i="1"/>
  <c r="E109" i="1"/>
  <c r="E288" i="1"/>
  <c r="E46" i="1"/>
  <c r="E126" i="1"/>
  <c r="E160" i="1"/>
  <c r="E121" i="1"/>
  <c r="E123" i="1"/>
  <c r="E53" i="1"/>
  <c r="E267" i="1"/>
  <c r="E232" i="1"/>
  <c r="E292" i="1"/>
  <c r="E261" i="1"/>
  <c r="E313" i="1"/>
  <c r="E80" i="1"/>
  <c r="E275" i="1"/>
  <c r="E14" i="1"/>
  <c r="E213" i="1"/>
  <c r="E18" i="1"/>
  <c r="E335" i="1"/>
  <c r="E94" i="1"/>
  <c r="E290" i="1"/>
  <c r="E176" i="1"/>
  <c r="E139" i="1"/>
  <c r="E106" i="1"/>
  <c r="E32" i="1"/>
  <c r="E237" i="1"/>
  <c r="E99" i="1"/>
  <c r="E211" i="1"/>
  <c r="E318" i="1"/>
  <c r="E304" i="1"/>
  <c r="E200" i="1"/>
  <c r="E307" i="1"/>
  <c r="E60" i="1"/>
  <c r="E333" i="1"/>
  <c r="E283" i="1"/>
  <c r="E159" i="1"/>
  <c r="E319" i="1"/>
  <c r="E35" i="1"/>
  <c r="E138" i="1"/>
  <c r="E256" i="1"/>
  <c r="E105" i="1"/>
  <c r="E45" i="1"/>
  <c r="E185" i="1"/>
  <c r="E190" i="1"/>
  <c r="E64" i="1"/>
  <c r="E245" i="1"/>
  <c r="E268" i="1"/>
  <c r="E54" i="1"/>
  <c r="E251" i="1"/>
  <c r="E204" i="1"/>
  <c r="E249" i="1"/>
  <c r="E208" i="1"/>
  <c r="E229" i="1"/>
  <c r="E86" i="1"/>
  <c r="E253" i="1"/>
  <c r="E58" i="1"/>
  <c r="E340" i="1"/>
  <c r="E111" i="1"/>
  <c r="E67" i="1"/>
  <c r="E310" i="1"/>
  <c r="E262" i="1"/>
  <c r="E192" i="1"/>
  <c r="E166" i="1"/>
  <c r="E171" i="1"/>
  <c r="E135" i="1"/>
  <c r="E48" i="1"/>
  <c r="E170" i="1"/>
  <c r="E144" i="1"/>
  <c r="E75" i="1"/>
  <c r="E39" i="1"/>
  <c r="E52" i="1"/>
  <c r="E198" i="1"/>
  <c r="E13" i="1"/>
  <c r="E238" i="1"/>
  <c r="E15" i="1"/>
  <c r="E59" i="1"/>
  <c r="E231" i="1"/>
  <c r="E36" i="1"/>
  <c r="E38" i="1"/>
  <c r="E264" i="1"/>
  <c r="E339" i="1"/>
  <c r="E167" i="1"/>
  <c r="E328" i="1"/>
  <c r="E62" i="1"/>
  <c r="E72" i="1"/>
  <c r="E284" i="1"/>
  <c r="E87" i="1"/>
  <c r="E11" i="1"/>
  <c r="E257" i="1"/>
  <c r="E77" i="1"/>
  <c r="E70" i="1"/>
  <c r="E210" i="1"/>
  <c r="E239" i="1"/>
  <c r="E311" i="1"/>
  <c r="E28" i="1"/>
  <c r="E225" i="1"/>
  <c r="E279" i="1"/>
  <c r="E224" i="1"/>
  <c r="E342" i="1"/>
  <c r="E154" i="1"/>
  <c r="E66" i="1"/>
  <c r="E112" i="1"/>
  <c r="E291" i="1"/>
  <c r="E162" i="1"/>
  <c r="E125" i="1"/>
  <c r="E122" i="1"/>
  <c r="E97" i="1"/>
  <c r="E65" i="1"/>
  <c r="E49" i="1"/>
  <c r="E293" i="1"/>
  <c r="E218" i="1"/>
  <c r="E314" i="1"/>
  <c r="E21" i="1"/>
  <c r="E12" i="1"/>
  <c r="E205" i="1"/>
  <c r="E230" i="1"/>
  <c r="E248" i="1"/>
  <c r="E30" i="1"/>
  <c r="E17" i="1"/>
  <c r="E269" i="1"/>
  <c r="E300" i="1"/>
  <c r="E336" i="1"/>
  <c r="E132" i="1"/>
  <c r="E110" i="1"/>
  <c r="E89" i="1"/>
  <c r="E255" i="1"/>
  <c r="E252" i="1"/>
  <c r="E183" i="1"/>
  <c r="E289" i="1"/>
  <c r="E169" i="1"/>
  <c r="E124" i="1"/>
  <c r="E69" i="1"/>
  <c r="E320" i="1"/>
  <c r="E90" i="1"/>
  <c r="E83" i="1"/>
  <c r="E272" i="1"/>
  <c r="E91" i="1"/>
  <c r="E312" i="1"/>
  <c r="E276" i="1"/>
  <c r="E235" i="1"/>
  <c r="E172" i="1"/>
  <c r="E188" i="1"/>
  <c r="E148" i="1"/>
  <c r="E98" i="1"/>
  <c r="E187" i="1"/>
  <c r="E194" i="1"/>
  <c r="E143" i="1"/>
  <c r="E133" i="1"/>
  <c r="E327" i="1"/>
  <c r="E137" i="1"/>
  <c r="E100" i="1"/>
  <c r="E51" i="1"/>
  <c r="E16" i="1"/>
  <c r="E271" i="1"/>
  <c r="E222" i="1"/>
  <c r="E246" i="1"/>
  <c r="E214" i="1"/>
  <c r="E78" i="1"/>
  <c r="E24" i="1"/>
  <c r="E76" i="1"/>
  <c r="E277" i="1"/>
  <c r="E308" i="1"/>
  <c r="E334" i="1"/>
  <c r="E240" i="1"/>
  <c r="E146" i="1"/>
  <c r="E259" i="1"/>
  <c r="E151" i="1"/>
  <c r="E92" i="1"/>
  <c r="E254" i="1"/>
  <c r="E324" i="1"/>
  <c r="E260" i="1"/>
  <c r="E301" i="1"/>
  <c r="E325" i="1"/>
  <c r="E258" i="1"/>
  <c r="E221" i="1"/>
  <c r="E20" i="1"/>
  <c r="E228" i="1"/>
  <c r="E189" i="1"/>
  <c r="E306" i="1"/>
  <c r="E182" i="1"/>
  <c r="E136" i="1"/>
  <c r="E244" i="1"/>
  <c r="E63" i="1"/>
  <c r="E298" i="1"/>
  <c r="E163" i="1"/>
  <c r="E323" i="1"/>
  <c r="E71" i="1"/>
  <c r="E147" i="1"/>
  <c r="E274" i="1"/>
  <c r="E316" i="1"/>
  <c r="E241" i="1"/>
  <c r="E31" i="1"/>
  <c r="E199" i="1"/>
  <c r="E209" i="1"/>
  <c r="E57" i="1"/>
  <c r="E42" i="1"/>
  <c r="E74" i="1"/>
  <c r="E250" i="1"/>
  <c r="E41" i="1"/>
  <c r="E341" i="1"/>
  <c r="E330" i="1"/>
  <c r="E219" i="1"/>
  <c r="E95" i="1"/>
  <c r="E180" i="1"/>
  <c r="E128" i="1"/>
  <c r="E85" i="1"/>
  <c r="E96" i="1"/>
  <c r="E299" i="1"/>
  <c r="E168" i="1"/>
  <c r="E157" i="1"/>
  <c r="E155" i="1"/>
  <c r="E203" i="1"/>
  <c r="E305" i="1"/>
  <c r="E227" i="1"/>
  <c r="E27" i="1"/>
  <c r="E337" i="1"/>
  <c r="E44" i="1"/>
  <c r="E93" i="1"/>
  <c r="E150" i="1"/>
  <c r="E104" i="1"/>
  <c r="E141" i="1"/>
  <c r="E156" i="1"/>
  <c r="E68" i="1"/>
  <c r="E116" i="1"/>
  <c r="E152" i="1"/>
  <c r="E108" i="1"/>
  <c r="E56" i="1"/>
  <c r="E263" i="1"/>
  <c r="E266" i="1"/>
  <c r="E84" i="1"/>
  <c r="E297" i="1"/>
  <c r="E164" i="1"/>
  <c r="E131" i="1"/>
  <c r="E179" i="1"/>
  <c r="E113" i="1"/>
  <c r="E309" i="1"/>
  <c r="E184" i="1"/>
  <c r="E81" i="1"/>
  <c r="E265" i="1"/>
  <c r="E3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127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127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127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sharedStrings.xml><?xml version="1.0" encoding="utf-8"?>
<sst xmlns="http://schemas.openxmlformats.org/spreadsheetml/2006/main" count="2318" uniqueCount="1268">
  <si>
    <t>+</t>
  </si>
  <si>
    <t>переплата</t>
  </si>
  <si>
    <t>-</t>
  </si>
  <si>
    <t>долг</t>
  </si>
  <si>
    <t>№ уч.</t>
  </si>
  <si>
    <t>ФИО</t>
  </si>
  <si>
    <t>№ Дог</t>
  </si>
  <si>
    <t>Начислено</t>
  </si>
  <si>
    <t>Оплачено</t>
  </si>
  <si>
    <t>№п/п</t>
  </si>
  <si>
    <t>Дата</t>
  </si>
  <si>
    <t>Остаток/ переплата</t>
  </si>
  <si>
    <t>Актуальность:</t>
  </si>
  <si>
    <t>№уч</t>
  </si>
  <si>
    <t>Сумма к оплате</t>
  </si>
  <si>
    <t>14в</t>
  </si>
  <si>
    <t>283а</t>
  </si>
  <si>
    <t>15а</t>
  </si>
  <si>
    <t>участки с подключенным электричеством</t>
  </si>
  <si>
    <t>14 г</t>
  </si>
  <si>
    <t>14а</t>
  </si>
  <si>
    <t>216А</t>
  </si>
  <si>
    <t>210а</t>
  </si>
  <si>
    <t>273а</t>
  </si>
  <si>
    <t>115а</t>
  </si>
  <si>
    <t>209а</t>
  </si>
  <si>
    <t>113b</t>
  </si>
  <si>
    <t>15в</t>
  </si>
  <si>
    <t>29/30</t>
  </si>
  <si>
    <t>311/313</t>
  </si>
  <si>
    <t>102а</t>
  </si>
  <si>
    <t>285а</t>
  </si>
  <si>
    <t>217а</t>
  </si>
  <si>
    <t>98-99</t>
  </si>
  <si>
    <t>переезд и объединение с 242</t>
  </si>
  <si>
    <t>переезд и объединение на 98-99</t>
  </si>
  <si>
    <t>250а</t>
  </si>
  <si>
    <t>192а</t>
  </si>
  <si>
    <t>124а</t>
  </si>
  <si>
    <t>янв.</t>
  </si>
  <si>
    <t>фев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</si>
  <si>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</si>
  <si>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</si>
  <si>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</si>
  <si>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</si>
  <si>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</si>
  <si>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</si>
  <si>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</si>
  <si>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</si>
  <si>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</si>
  <si>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</si>
  <si>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113а</t>
  </si>
  <si>
    <t>57а</t>
  </si>
  <si>
    <t>с июня 24</t>
  </si>
  <si>
    <t>26а</t>
  </si>
  <si>
    <t>304- 306</t>
  </si>
  <si>
    <t>88а</t>
  </si>
  <si>
    <t>с июля</t>
  </si>
  <si>
    <t>Долг/переплата на 31.12.2024</t>
  </si>
  <si>
    <t>Карпово Кантри Клаб Инфраструктура 2025</t>
  </si>
  <si>
    <t>1кв.25</t>
  </si>
  <si>
    <t>2кв.25</t>
  </si>
  <si>
    <t>3кв.25</t>
  </si>
  <si>
    <t>4кв.25</t>
  </si>
  <si>
    <t>03-14.01.2025</t>
  </si>
  <si>
    <t>2.2.25</t>
  </si>
  <si>
    <t>09-17.01.2025</t>
  </si>
  <si>
    <t>13-27.01.2025</t>
  </si>
  <si>
    <t>22-27.01.2025</t>
  </si>
  <si>
    <t>10-29.01.2025</t>
  </si>
  <si>
    <t>13-29.01.2025</t>
  </si>
  <si>
    <t>13-31.01.2025</t>
  </si>
  <si>
    <t>129824</t>
  </si>
  <si>
    <t>101107</t>
  </si>
  <si>
    <t>121090</t>
  </si>
  <si>
    <t>3.2.25</t>
  </si>
  <si>
    <t>168276</t>
  </si>
  <si>
    <t>926782</t>
  </si>
  <si>
    <t>104161</t>
  </si>
  <si>
    <t>261424</t>
  </si>
  <si>
    <t>16579</t>
  </si>
  <si>
    <t>285229</t>
  </si>
  <si>
    <t>307941,305350</t>
  </si>
  <si>
    <t>307989</t>
  </si>
  <si>
    <t>446007</t>
  </si>
  <si>
    <t>326792</t>
  </si>
  <si>
    <t>412311</t>
  </si>
  <si>
    <t>153862</t>
  </si>
  <si>
    <t>117395</t>
  </si>
  <si>
    <t>170182</t>
  </si>
  <si>
    <t>448841</t>
  </si>
  <si>
    <t>4.2.25</t>
  </si>
  <si>
    <t>146727</t>
  </si>
  <si>
    <t>999739</t>
  </si>
  <si>
    <t>485864</t>
  </si>
  <si>
    <t>147596</t>
  </si>
  <si>
    <t>741946,741911</t>
  </si>
  <si>
    <t>742787</t>
  </si>
  <si>
    <t>5.2.25</t>
  </si>
  <si>
    <t>49810</t>
  </si>
  <si>
    <t>352377</t>
  </si>
  <si>
    <t>949941</t>
  </si>
  <si>
    <t>434250</t>
  </si>
  <si>
    <t>539398</t>
  </si>
  <si>
    <t>122639,356055</t>
  </si>
  <si>
    <t>3-6.2.25</t>
  </si>
  <si>
    <t>738852</t>
  </si>
  <si>
    <t>6.2.25</t>
  </si>
  <si>
    <t>573997</t>
  </si>
  <si>
    <t>534415</t>
  </si>
  <si>
    <t>457180</t>
  </si>
  <si>
    <t>47616</t>
  </si>
  <si>
    <t>150275</t>
  </si>
  <si>
    <t>661919</t>
  </si>
  <si>
    <t>651640</t>
  </si>
  <si>
    <t>473962</t>
  </si>
  <si>
    <t>7.2.25</t>
  </si>
  <si>
    <t>20742</t>
  </si>
  <si>
    <t>578720</t>
  </si>
  <si>
    <t>12</t>
  </si>
  <si>
    <t>356999</t>
  </si>
  <si>
    <t>10.2.25</t>
  </si>
  <si>
    <t>39431</t>
  </si>
  <si>
    <t>51894</t>
  </si>
  <si>
    <t>409329</t>
  </si>
  <si>
    <t>204570</t>
  </si>
  <si>
    <t>39868</t>
  </si>
  <si>
    <t>481617</t>
  </si>
  <si>
    <t>2819</t>
  </si>
  <si>
    <t>102501</t>
  </si>
  <si>
    <t>881671</t>
  </si>
  <si>
    <t>881866</t>
  </si>
  <si>
    <t>503824</t>
  </si>
  <si>
    <t>11.2.25</t>
  </si>
  <si>
    <t>702914</t>
  </si>
  <si>
    <t>926582</t>
  </si>
  <si>
    <t>917543</t>
  </si>
  <si>
    <t>512054</t>
  </si>
  <si>
    <t>390911</t>
  </si>
  <si>
    <t>31.2.25</t>
  </si>
  <si>
    <t>503502,639745</t>
  </si>
  <si>
    <t>7-12.2.25</t>
  </si>
  <si>
    <t>248798</t>
  </si>
  <si>
    <t>12.2.25</t>
  </si>
  <si>
    <t>698903</t>
  </si>
  <si>
    <t>252128</t>
  </si>
  <si>
    <t>784026</t>
  </si>
  <si>
    <t>110947</t>
  </si>
  <si>
    <t>23154</t>
  </si>
  <si>
    <t>13.2.25</t>
  </si>
  <si>
    <t>986341</t>
  </si>
  <si>
    <t>125896</t>
  </si>
  <si>
    <t>95808</t>
  </si>
  <si>
    <t>888303</t>
  </si>
  <si>
    <t>14.2.25</t>
  </si>
  <si>
    <t>916789</t>
  </si>
  <si>
    <t>697107</t>
  </si>
  <si>
    <t>168859</t>
  </si>
  <si>
    <t>1511</t>
  </si>
  <si>
    <t>372646</t>
  </si>
  <si>
    <t>549490</t>
  </si>
  <si>
    <t>977831</t>
  </si>
  <si>
    <t>398389</t>
  </si>
  <si>
    <t>372007</t>
  </si>
  <si>
    <t>174065</t>
  </si>
  <si>
    <t>16.2.25</t>
  </si>
  <si>
    <t>996516,484830</t>
  </si>
  <si>
    <t>7-16.2.25</t>
  </si>
  <si>
    <t>518114</t>
  </si>
  <si>
    <t>616423</t>
  </si>
  <si>
    <t>527466</t>
  </si>
  <si>
    <t>17.2.25</t>
  </si>
  <si>
    <t>539322</t>
  </si>
  <si>
    <t>589458</t>
  </si>
  <si>
    <t>520328</t>
  </si>
  <si>
    <t>525327</t>
  </si>
  <si>
    <t>570981</t>
  </si>
  <si>
    <t>159833</t>
  </si>
  <si>
    <t>18.2.25</t>
  </si>
  <si>
    <t>483888,140212</t>
  </si>
  <si>
    <t>6-18.2.25</t>
  </si>
  <si>
    <t>436722</t>
  </si>
  <si>
    <t>543158</t>
  </si>
  <si>
    <t>178107</t>
  </si>
  <si>
    <t>808124</t>
  </si>
  <si>
    <t>19.2.25</t>
  </si>
  <si>
    <t>25369</t>
  </si>
  <si>
    <t>20.2.25</t>
  </si>
  <si>
    <t>213894</t>
  </si>
  <si>
    <t>342610</t>
  </si>
  <si>
    <t>21.2.25</t>
  </si>
  <si>
    <t>26</t>
  </si>
  <si>
    <t>278270</t>
  </si>
  <si>
    <t>91865</t>
  </si>
  <si>
    <t>867263</t>
  </si>
  <si>
    <t>170425</t>
  </si>
  <si>
    <t>24.2.25</t>
  </si>
  <si>
    <t>283508</t>
  </si>
  <si>
    <t>770093</t>
  </si>
  <si>
    <t>25.2.25</t>
  </si>
  <si>
    <t>433838</t>
  </si>
  <si>
    <t>770030</t>
  </si>
  <si>
    <t>910203</t>
  </si>
  <si>
    <t>26.2.25</t>
  </si>
  <si>
    <t>359666</t>
  </si>
  <si>
    <t>592646</t>
  </si>
  <si>
    <t>85066</t>
  </si>
  <si>
    <t>27.2.25</t>
  </si>
  <si>
    <t>54714</t>
  </si>
  <si>
    <t>501131</t>
  </si>
  <si>
    <t>960386</t>
  </si>
  <si>
    <t>488515</t>
  </si>
  <si>
    <t>28.2.25</t>
  </si>
  <si>
    <t>146581</t>
  </si>
  <si>
    <t>384716</t>
  </si>
  <si>
    <t>703176</t>
  </si>
  <si>
    <t>690545</t>
  </si>
  <si>
    <t>2.3.25</t>
  </si>
  <si>
    <t>301682</t>
  </si>
  <si>
    <t>901621</t>
  </si>
  <si>
    <t>339789</t>
  </si>
  <si>
    <t>78646</t>
  </si>
  <si>
    <t>3.3.25</t>
  </si>
  <si>
    <t>294028</t>
  </si>
  <si>
    <t>814521</t>
  </si>
  <si>
    <t>817209</t>
  </si>
  <si>
    <t>291478</t>
  </si>
  <si>
    <t>263855</t>
  </si>
  <si>
    <t>124680</t>
  </si>
  <si>
    <t>149944</t>
  </si>
  <si>
    <t>287402</t>
  </si>
  <si>
    <t>934285</t>
  </si>
  <si>
    <t>333934</t>
  </si>
  <si>
    <t>34533</t>
  </si>
  <si>
    <t>4.3.25</t>
  </si>
  <si>
    <t>34497</t>
  </si>
  <si>
    <t>101535</t>
  </si>
  <si>
    <t>402711</t>
  </si>
  <si>
    <t>734230</t>
  </si>
  <si>
    <t>154813</t>
  </si>
  <si>
    <t>48861</t>
  </si>
  <si>
    <t>44882</t>
  </si>
  <si>
    <t>69257</t>
  </si>
  <si>
    <t>4488</t>
  </si>
  <si>
    <t>39588</t>
  </si>
  <si>
    <t>63126</t>
  </si>
  <si>
    <t>836842</t>
  </si>
  <si>
    <t>124797</t>
  </si>
  <si>
    <t>350517</t>
  </si>
  <si>
    <t>5.3.25</t>
  </si>
  <si>
    <t>120633</t>
  </si>
  <si>
    <t>257775</t>
  </si>
  <si>
    <t>124947</t>
  </si>
  <si>
    <t>778729</t>
  </si>
  <si>
    <t>644141</t>
  </si>
  <si>
    <t>6.3.25</t>
  </si>
  <si>
    <t>969325</t>
  </si>
  <si>
    <t>515677</t>
  </si>
  <si>
    <t>430379</t>
  </si>
  <si>
    <t>533717</t>
  </si>
  <si>
    <t>915722</t>
  </si>
  <si>
    <t>508791</t>
  </si>
  <si>
    <t>615071</t>
  </si>
  <si>
    <t>465960</t>
  </si>
  <si>
    <t>7.3.25</t>
  </si>
  <si>
    <t>532235</t>
  </si>
  <si>
    <t>827343</t>
  </si>
  <si>
    <t>473477</t>
  </si>
  <si>
    <t>293801</t>
  </si>
  <si>
    <t>627748</t>
  </si>
  <si>
    <t>835177</t>
  </si>
  <si>
    <t>433048</t>
  </si>
  <si>
    <t>9.3.25</t>
  </si>
  <si>
    <t>284800</t>
  </si>
  <si>
    <t>5750</t>
  </si>
  <si>
    <t>10.3.25</t>
  </si>
  <si>
    <t>398429</t>
  </si>
  <si>
    <t>424401</t>
  </si>
  <si>
    <t>218178</t>
  </si>
  <si>
    <t>209924,95003</t>
  </si>
  <si>
    <t>186657</t>
  </si>
  <si>
    <t>700794</t>
  </si>
  <si>
    <t>300669</t>
  </si>
  <si>
    <t>118658</t>
  </si>
  <si>
    <t>372459</t>
  </si>
  <si>
    <t>431112</t>
  </si>
  <si>
    <t>293028</t>
  </si>
  <si>
    <t>319916</t>
  </si>
  <si>
    <t>11.3.25</t>
  </si>
  <si>
    <t>951421</t>
  </si>
  <si>
    <t>766273</t>
  </si>
  <si>
    <t>430491</t>
  </si>
  <si>
    <t>430243</t>
  </si>
  <si>
    <t>356739</t>
  </si>
  <si>
    <t>291637</t>
  </si>
  <si>
    <t>943391</t>
  </si>
  <si>
    <t>529567</t>
  </si>
  <si>
    <t>936763</t>
  </si>
  <si>
    <t>730541</t>
  </si>
  <si>
    <t>12.3.25</t>
  </si>
  <si>
    <t>224722</t>
  </si>
  <si>
    <t>731311</t>
  </si>
  <si>
    <t>615889</t>
  </si>
  <si>
    <t>2831</t>
  </si>
  <si>
    <t>269867</t>
  </si>
  <si>
    <t>600211</t>
  </si>
  <si>
    <t>13.3.25</t>
  </si>
  <si>
    <t>682978</t>
  </si>
  <si>
    <t>549960</t>
  </si>
  <si>
    <t>619027</t>
  </si>
  <si>
    <t>768913</t>
  </si>
  <si>
    <t>511568</t>
  </si>
  <si>
    <t>495037</t>
  </si>
  <si>
    <t>638381</t>
  </si>
  <si>
    <t>855362</t>
  </si>
  <si>
    <t>535693</t>
  </si>
  <si>
    <t>582669</t>
  </si>
  <si>
    <t>14.3.25</t>
  </si>
  <si>
    <t>569599</t>
  </si>
  <si>
    <t>350106</t>
  </si>
  <si>
    <t>215585</t>
  </si>
  <si>
    <t>640876</t>
  </si>
  <si>
    <t>47</t>
  </si>
  <si>
    <t>142017</t>
  </si>
  <si>
    <t>190577,599622</t>
  </si>
  <si>
    <t>10-14.3.25</t>
  </si>
  <si>
    <t>604912</t>
  </si>
  <si>
    <t>484074</t>
  </si>
  <si>
    <t>550181</t>
  </si>
  <si>
    <t>16.3.25</t>
  </si>
  <si>
    <t>47964</t>
  </si>
  <si>
    <t>21944</t>
  </si>
  <si>
    <t>632316</t>
  </si>
  <si>
    <t>17.3.25</t>
  </si>
  <si>
    <t>185965</t>
  </si>
  <si>
    <t>552911</t>
  </si>
  <si>
    <t>6573</t>
  </si>
  <si>
    <t>416107</t>
  </si>
  <si>
    <t>582602,583685</t>
  </si>
  <si>
    <t>120469</t>
  </si>
  <si>
    <t>314704</t>
  </si>
  <si>
    <t>547</t>
  </si>
  <si>
    <t>303417</t>
  </si>
  <si>
    <t>18.3.25</t>
  </si>
  <si>
    <t>33696</t>
  </si>
  <si>
    <t>506270</t>
  </si>
  <si>
    <t>417700</t>
  </si>
  <si>
    <t>811807</t>
  </si>
  <si>
    <t>19.3.25</t>
  </si>
  <si>
    <t>778860</t>
  </si>
  <si>
    <t>974969</t>
  </si>
  <si>
    <t>20.3.25</t>
  </si>
  <si>
    <t>340938</t>
  </si>
  <si>
    <t>21.3.25</t>
  </si>
  <si>
    <t>408833,514990</t>
  </si>
  <si>
    <t>7-21.3.25</t>
  </si>
  <si>
    <t>818305</t>
  </si>
  <si>
    <t>978569</t>
  </si>
  <si>
    <t>23.3.25</t>
  </si>
  <si>
    <t>302648,256061</t>
  </si>
  <si>
    <t>564707,559241</t>
  </si>
  <si>
    <t>14-25.3.25</t>
  </si>
  <si>
    <t>723856</t>
  </si>
  <si>
    <t>26.3.25</t>
  </si>
  <si>
    <t>725035</t>
  </si>
  <si>
    <t>410926</t>
  </si>
  <si>
    <t>402510</t>
  </si>
  <si>
    <t>758437</t>
  </si>
  <si>
    <t>27.3.25</t>
  </si>
  <si>
    <t>758361</t>
  </si>
  <si>
    <t>334760,969983</t>
  </si>
  <si>
    <t>3-27.3.25</t>
  </si>
  <si>
    <t>122733,744278</t>
  </si>
  <si>
    <t>5-28.3.25</t>
  </si>
  <si>
    <t>999658</t>
  </si>
  <si>
    <t>28.3.25</t>
  </si>
  <si>
    <t>121627</t>
  </si>
  <si>
    <t>319601,183758</t>
  </si>
  <si>
    <t>4-31.3.25</t>
  </si>
  <si>
    <t>563306,188980</t>
  </si>
  <si>
    <t>5-31.3.25</t>
  </si>
  <si>
    <t>317301,183999</t>
  </si>
  <si>
    <t>90405</t>
  </si>
  <si>
    <t>31.3.25</t>
  </si>
  <si>
    <t>757813</t>
  </si>
  <si>
    <t>178652</t>
  </si>
  <si>
    <t>210270</t>
  </si>
  <si>
    <t>727552</t>
  </si>
  <si>
    <t>1.4.25</t>
  </si>
  <si>
    <t>893461</t>
  </si>
  <si>
    <t>473958</t>
  </si>
  <si>
    <t>906749</t>
  </si>
  <si>
    <t>2.4.25</t>
  </si>
  <si>
    <t>921346</t>
  </si>
  <si>
    <t>906579</t>
  </si>
  <si>
    <t>715481</t>
  </si>
  <si>
    <t>69</t>
  </si>
  <si>
    <t>270142</t>
  </si>
  <si>
    <t>424638</t>
  </si>
  <si>
    <t>243823</t>
  </si>
  <si>
    <t>3.4.25</t>
  </si>
  <si>
    <t>211352</t>
  </si>
  <si>
    <t>842642</t>
  </si>
  <si>
    <t>308945</t>
  </si>
  <si>
    <t>388426</t>
  </si>
  <si>
    <t>434228</t>
  </si>
  <si>
    <t>516570,628054</t>
  </si>
  <si>
    <t>1-4.4.25</t>
  </si>
  <si>
    <t>4.4.25</t>
  </si>
  <si>
    <t>508402</t>
  </si>
  <si>
    <t>617591</t>
  </si>
  <si>
    <t>563725</t>
  </si>
  <si>
    <t>640049,874301</t>
  </si>
  <si>
    <t>883402</t>
  </si>
  <si>
    <t>6.4.25</t>
  </si>
  <si>
    <t>240790</t>
  </si>
  <si>
    <t>7.4.25</t>
  </si>
  <si>
    <t>820386</t>
  </si>
  <si>
    <t>488481</t>
  </si>
  <si>
    <t>574297</t>
  </si>
  <si>
    <t>244765</t>
  </si>
  <si>
    <t>264249</t>
  </si>
  <si>
    <t>228380</t>
  </si>
  <si>
    <t>105974</t>
  </si>
  <si>
    <t>865713</t>
  </si>
  <si>
    <t>952563</t>
  </si>
  <si>
    <t>532767</t>
  </si>
  <si>
    <t>994461</t>
  </si>
  <si>
    <t>276066</t>
  </si>
  <si>
    <t>532688</t>
  </si>
  <si>
    <t>313689</t>
  </si>
  <si>
    <t>393896</t>
  </si>
  <si>
    <t>288786</t>
  </si>
  <si>
    <t>8.4.25</t>
  </si>
  <si>
    <t>468130</t>
  </si>
  <si>
    <t>750863</t>
  </si>
  <si>
    <t>25.3.25</t>
  </si>
  <si>
    <t>570163</t>
  </si>
  <si>
    <t>432738</t>
  </si>
  <si>
    <t>9.4.25</t>
  </si>
  <si>
    <t>305415</t>
  </si>
  <si>
    <t>412253</t>
  </si>
  <si>
    <t>120037</t>
  </si>
  <si>
    <t>584115</t>
  </si>
  <si>
    <t>10.4.25</t>
  </si>
  <si>
    <t>205502,205501</t>
  </si>
  <si>
    <t>449317</t>
  </si>
  <si>
    <t>784916,746925</t>
  </si>
  <si>
    <t>4-10.4.25</t>
  </si>
  <si>
    <t>539978</t>
  </si>
  <si>
    <t>481555</t>
  </si>
  <si>
    <t>175346</t>
  </si>
  <si>
    <t>208240</t>
  </si>
  <si>
    <t>614409,609109</t>
  </si>
  <si>
    <t>11.4.25</t>
  </si>
  <si>
    <t>765721</t>
  </si>
  <si>
    <t>117325</t>
  </si>
  <si>
    <t>730624</t>
  </si>
  <si>
    <t>841990</t>
  </si>
  <si>
    <t>970345</t>
  </si>
  <si>
    <t>700306,180570</t>
  </si>
  <si>
    <t>60360,112851</t>
  </si>
  <si>
    <t>214180</t>
  </si>
  <si>
    <t>969623</t>
  </si>
  <si>
    <t>790498</t>
  </si>
  <si>
    <t>14.4.25</t>
  </si>
  <si>
    <t>314988</t>
  </si>
  <si>
    <t>228941</t>
  </si>
  <si>
    <t>745423</t>
  </si>
  <si>
    <t>101335</t>
  </si>
  <si>
    <t>268933,268936</t>
  </si>
  <si>
    <t>325659</t>
  </si>
  <si>
    <t>208086</t>
  </si>
  <si>
    <t>142028</t>
  </si>
  <si>
    <t>825315</t>
  </si>
  <si>
    <t>30055</t>
  </si>
  <si>
    <t>414583</t>
  </si>
  <si>
    <t>294445</t>
  </si>
  <si>
    <t>15.4.25</t>
  </si>
  <si>
    <t>874450,565751</t>
  </si>
  <si>
    <t>1-15.4.25</t>
  </si>
  <si>
    <t>876119</t>
  </si>
  <si>
    <t>534492</t>
  </si>
  <si>
    <t>438542</t>
  </si>
  <si>
    <t>480309</t>
  </si>
  <si>
    <t>16.4.25</t>
  </si>
  <si>
    <t>480827</t>
  </si>
  <si>
    <t>123010</t>
  </si>
  <si>
    <t>758628</t>
  </si>
  <si>
    <t>410874</t>
  </si>
  <si>
    <t>516744</t>
  </si>
  <si>
    <t>777497</t>
  </si>
  <si>
    <t>229300</t>
  </si>
  <si>
    <t>463350</t>
  </si>
  <si>
    <t>17.4.25</t>
  </si>
  <si>
    <t>87298</t>
  </si>
  <si>
    <t>963303</t>
  </si>
  <si>
    <t>500029</t>
  </si>
  <si>
    <t>18.4.25</t>
  </si>
  <si>
    <t>721747</t>
  </si>
  <si>
    <t>20.4.25</t>
  </si>
  <si>
    <t>411204</t>
  </si>
  <si>
    <t>21.4.25</t>
  </si>
  <si>
    <t>190227</t>
  </si>
  <si>
    <t>704737</t>
  </si>
  <si>
    <t>385450</t>
  </si>
  <si>
    <t>246047</t>
  </si>
  <si>
    <t>228372</t>
  </si>
  <si>
    <t>22.4.25</t>
  </si>
  <si>
    <t>375</t>
  </si>
  <si>
    <t>23.4.25</t>
  </si>
  <si>
    <t>725356</t>
  </si>
  <si>
    <t>119552</t>
  </si>
  <si>
    <t>715580</t>
  </si>
  <si>
    <t>24.4.25</t>
  </si>
  <si>
    <t>715670</t>
  </si>
  <si>
    <t>400072</t>
  </si>
  <si>
    <t>458504</t>
  </si>
  <si>
    <t>25.4.25</t>
  </si>
  <si>
    <t>2</t>
  </si>
  <si>
    <t>111195</t>
  </si>
  <si>
    <t>762932</t>
  </si>
  <si>
    <t>186698</t>
  </si>
  <si>
    <t>27.4.25</t>
  </si>
  <si>
    <t>275047</t>
  </si>
  <si>
    <t>28.4.25</t>
  </si>
  <si>
    <t>132420</t>
  </si>
  <si>
    <t>321995,274342</t>
  </si>
  <si>
    <t>3-28.4.25</t>
  </si>
  <si>
    <t>124884</t>
  </si>
  <si>
    <t>144588,84667</t>
  </si>
  <si>
    <t>8-28.4.25</t>
  </si>
  <si>
    <t>724877</t>
  </si>
  <si>
    <t>29.4.25</t>
  </si>
  <si>
    <t>60675</t>
  </si>
  <si>
    <t>957548</t>
  </si>
  <si>
    <t>30.4.25</t>
  </si>
  <si>
    <t>180442,667305</t>
  </si>
  <si>
    <t>3-30.4.25</t>
  </si>
  <si>
    <t>376569,659343</t>
  </si>
  <si>
    <t>7-30.4.25</t>
  </si>
  <si>
    <t>98433,427421</t>
  </si>
  <si>
    <t>148537,441037</t>
  </si>
  <si>
    <t>103740</t>
  </si>
  <si>
    <t>958968</t>
  </si>
  <si>
    <t>911112,988999</t>
  </si>
  <si>
    <t>625825,793600</t>
  </si>
  <si>
    <t>4-30.4.25</t>
  </si>
  <si>
    <t>79065</t>
  </si>
  <si>
    <t>82695</t>
  </si>
  <si>
    <t>2.5.25</t>
  </si>
  <si>
    <t>554481</t>
  </si>
  <si>
    <t>415117</t>
  </si>
  <si>
    <t>209049</t>
  </si>
  <si>
    <t>552442</t>
  </si>
  <si>
    <t>970880</t>
  </si>
  <si>
    <t>302613</t>
  </si>
  <si>
    <t>17214</t>
  </si>
  <si>
    <t>319584</t>
  </si>
  <si>
    <t>830383</t>
  </si>
  <si>
    <t>5.5.25</t>
  </si>
  <si>
    <t>281300</t>
  </si>
  <si>
    <t>248284</t>
  </si>
  <si>
    <t>118281</t>
  </si>
  <si>
    <t>970162</t>
  </si>
  <si>
    <t>274150</t>
  </si>
  <si>
    <t>744510</t>
  </si>
  <si>
    <t>364708</t>
  </si>
  <si>
    <t>313551</t>
  </si>
  <si>
    <t>508575</t>
  </si>
  <si>
    <t>532649</t>
  </si>
  <si>
    <t>6.5.25</t>
  </si>
  <si>
    <t>648062</t>
  </si>
  <si>
    <t>115847</t>
  </si>
  <si>
    <t>458468</t>
  </si>
  <si>
    <t>920074</t>
  </si>
  <si>
    <t>845585</t>
  </si>
  <si>
    <t>7.5.25</t>
  </si>
  <si>
    <t>878830</t>
  </si>
  <si>
    <t>903286</t>
  </si>
  <si>
    <t>711750</t>
  </si>
  <si>
    <t>903239</t>
  </si>
  <si>
    <t>84721</t>
  </si>
  <si>
    <t>10.5.25</t>
  </si>
  <si>
    <t>429885</t>
  </si>
  <si>
    <t>185898</t>
  </si>
  <si>
    <t>370894</t>
  </si>
  <si>
    <t>244923</t>
  </si>
  <si>
    <t>462767</t>
  </si>
  <si>
    <t>272309</t>
  </si>
  <si>
    <t>420591</t>
  </si>
  <si>
    <t>428876</t>
  </si>
  <si>
    <t>241386</t>
  </si>
  <si>
    <t>253855</t>
  </si>
  <si>
    <t>423728</t>
  </si>
  <si>
    <t>903978</t>
  </si>
  <si>
    <t>648100</t>
  </si>
  <si>
    <t>320290</t>
  </si>
  <si>
    <t>12.5.25</t>
  </si>
  <si>
    <t>58162</t>
  </si>
  <si>
    <t>404340</t>
  </si>
  <si>
    <t>111601</t>
  </si>
  <si>
    <t>904998</t>
  </si>
  <si>
    <t>514299</t>
  </si>
  <si>
    <t>880972</t>
  </si>
  <si>
    <t>106246</t>
  </si>
  <si>
    <t>738216</t>
  </si>
  <si>
    <t>355738</t>
  </si>
  <si>
    <t>181041</t>
  </si>
  <si>
    <t>407353</t>
  </si>
  <si>
    <t>80557</t>
  </si>
  <si>
    <t>127207</t>
  </si>
  <si>
    <t>13.5.25</t>
  </si>
  <si>
    <t>62075</t>
  </si>
  <si>
    <t>834346</t>
  </si>
  <si>
    <t>117457</t>
  </si>
  <si>
    <t>97857</t>
  </si>
  <si>
    <t>38377</t>
  </si>
  <si>
    <t>777937</t>
  </si>
  <si>
    <t>843968</t>
  </si>
  <si>
    <t>226184</t>
  </si>
  <si>
    <t>14.5.25</t>
  </si>
  <si>
    <t>950825</t>
  </si>
  <si>
    <t>490898</t>
  </si>
  <si>
    <t>15.5.25</t>
  </si>
  <si>
    <t>680214</t>
  </si>
  <si>
    <t>487259</t>
  </si>
  <si>
    <t>73123</t>
  </si>
  <si>
    <t>400853</t>
  </si>
  <si>
    <t>194502</t>
  </si>
  <si>
    <t>16.5.25</t>
  </si>
  <si>
    <t>508823</t>
  </si>
  <si>
    <t>35787</t>
  </si>
  <si>
    <t>332843</t>
  </si>
  <si>
    <t>107025</t>
  </si>
  <si>
    <t>696116</t>
  </si>
  <si>
    <t>18.5.25</t>
  </si>
  <si>
    <t>815387</t>
  </si>
  <si>
    <t>451022</t>
  </si>
  <si>
    <t>19.5.25</t>
  </si>
  <si>
    <t>56327</t>
  </si>
  <si>
    <t>365572</t>
  </si>
  <si>
    <t>345345</t>
  </si>
  <si>
    <t>211384,209983</t>
  </si>
  <si>
    <t>111862</t>
  </si>
  <si>
    <t>809015</t>
  </si>
  <si>
    <t>788795</t>
  </si>
  <si>
    <t>420510</t>
  </si>
  <si>
    <t>884063</t>
  </si>
  <si>
    <t>20.5.25</t>
  </si>
  <si>
    <t>868683</t>
  </si>
  <si>
    <t>492746,71434</t>
  </si>
  <si>
    <t>2-21.5.25</t>
  </si>
  <si>
    <t>683657</t>
  </si>
  <si>
    <t>21.5.25</t>
  </si>
  <si>
    <t>522503</t>
  </si>
  <si>
    <t>305</t>
  </si>
  <si>
    <t>751</t>
  </si>
  <si>
    <t>22.5.25</t>
  </si>
  <si>
    <t>83263</t>
  </si>
  <si>
    <t>178443</t>
  </si>
  <si>
    <t>677804</t>
  </si>
  <si>
    <t>23.5.25</t>
  </si>
  <si>
    <t>20-23.5.25</t>
  </si>
  <si>
    <t>220890,464079,462457</t>
  </si>
  <si>
    <t>2891</t>
  </si>
  <si>
    <t>26.5.25</t>
  </si>
  <si>
    <t>271868</t>
  </si>
  <si>
    <t>138512</t>
  </si>
  <si>
    <t>107496</t>
  </si>
  <si>
    <t>85549</t>
  </si>
  <si>
    <t>138560</t>
  </si>
  <si>
    <t>2895</t>
  </si>
  <si>
    <t>492189</t>
  </si>
  <si>
    <t>955886</t>
  </si>
  <si>
    <t>159258</t>
  </si>
  <si>
    <t>28.5.25</t>
  </si>
  <si>
    <t>291606</t>
  </si>
  <si>
    <t>66898</t>
  </si>
  <si>
    <t>29.5.25</t>
  </si>
  <si>
    <t>220910</t>
  </si>
  <si>
    <t>30.5.25</t>
  </si>
  <si>
    <t>95206</t>
  </si>
  <si>
    <t>175823</t>
  </si>
  <si>
    <t>553825</t>
  </si>
  <si>
    <t>1.6.25</t>
  </si>
  <si>
    <t>81121</t>
  </si>
  <si>
    <t>2.6.25</t>
  </si>
  <si>
    <t>841907</t>
  </si>
  <si>
    <t>317339</t>
  </si>
  <si>
    <t>863326</t>
  </si>
  <si>
    <t>383913</t>
  </si>
  <si>
    <t>293870</t>
  </si>
  <si>
    <t>197809</t>
  </si>
  <si>
    <t>832431</t>
  </si>
  <si>
    <t>303772</t>
  </si>
  <si>
    <t>3.6.25</t>
  </si>
  <si>
    <t>880925</t>
  </si>
  <si>
    <t>824560</t>
  </si>
  <si>
    <t>180620</t>
  </si>
  <si>
    <t>75155</t>
  </si>
  <si>
    <t>469905</t>
  </si>
  <si>
    <t>458445</t>
  </si>
  <si>
    <t>4.6.25</t>
  </si>
  <si>
    <t>588825</t>
  </si>
  <si>
    <t>88833</t>
  </si>
  <si>
    <t>839290</t>
  </si>
  <si>
    <t>512795</t>
  </si>
  <si>
    <t>891013</t>
  </si>
  <si>
    <t>548835</t>
  </si>
  <si>
    <t>208971</t>
  </si>
  <si>
    <t>849021</t>
  </si>
  <si>
    <t>522212</t>
  </si>
  <si>
    <t>5.6.25</t>
  </si>
  <si>
    <t>519357</t>
  </si>
  <si>
    <t>576875</t>
  </si>
  <si>
    <t>576860</t>
  </si>
  <si>
    <t>145680</t>
  </si>
  <si>
    <t>622913</t>
  </si>
  <si>
    <t>793368</t>
  </si>
  <si>
    <t>346872</t>
  </si>
  <si>
    <t>6.6.25</t>
  </si>
  <si>
    <t>201042</t>
  </si>
  <si>
    <t>398203,414467</t>
  </si>
  <si>
    <t>2-6.6.25</t>
  </si>
  <si>
    <t>497327</t>
  </si>
  <si>
    <t>782504</t>
  </si>
  <si>
    <t>357358</t>
  </si>
  <si>
    <t>336312</t>
  </si>
  <si>
    <t>438687</t>
  </si>
  <si>
    <t>194058</t>
  </si>
  <si>
    <t>873041</t>
  </si>
  <si>
    <t xml:space="preserve">6.6.25 </t>
  </si>
  <si>
    <t>668273</t>
  </si>
  <si>
    <t>8.6.25</t>
  </si>
  <si>
    <t>442803</t>
  </si>
  <si>
    <t>9.6.25</t>
  </si>
  <si>
    <t>155903</t>
  </si>
  <si>
    <t>473363</t>
  </si>
  <si>
    <t>297803</t>
  </si>
  <si>
    <t>451292,403947</t>
  </si>
  <si>
    <t>72301</t>
  </si>
  <si>
    <t>404650</t>
  </si>
  <si>
    <t>607615</t>
  </si>
  <si>
    <t>317141</t>
  </si>
  <si>
    <t>166637</t>
  </si>
  <si>
    <t>163705</t>
  </si>
  <si>
    <t>970634</t>
  </si>
  <si>
    <t>11990,11661</t>
  </si>
  <si>
    <t>176318,176742</t>
  </si>
  <si>
    <t>573816</t>
  </si>
  <si>
    <t>675122</t>
  </si>
  <si>
    <t>626957</t>
  </si>
  <si>
    <t>349824</t>
  </si>
  <si>
    <t>10.6.25</t>
  </si>
  <si>
    <t>103001</t>
  </si>
  <si>
    <t>374732</t>
  </si>
  <si>
    <t>285888</t>
  </si>
  <si>
    <t>204353</t>
  </si>
  <si>
    <t>860201</t>
  </si>
  <si>
    <t>116</t>
  </si>
  <si>
    <t>299885</t>
  </si>
  <si>
    <t>11232</t>
  </si>
  <si>
    <t>11.6.25</t>
  </si>
  <si>
    <t>305396</t>
  </si>
  <si>
    <t>967453</t>
  </si>
  <si>
    <t>10166</t>
  </si>
  <si>
    <t>846485</t>
  </si>
  <si>
    <t>858430</t>
  </si>
  <si>
    <t>13.6.25</t>
  </si>
  <si>
    <t>836363</t>
  </si>
  <si>
    <t>655842</t>
  </si>
  <si>
    <t>675207</t>
  </si>
  <si>
    <t>849566</t>
  </si>
  <si>
    <t>29090</t>
  </si>
  <si>
    <t>427700</t>
  </si>
  <si>
    <t>588231</t>
  </si>
  <si>
    <t>920668</t>
  </si>
  <si>
    <t>172251</t>
  </si>
  <si>
    <t>317849</t>
  </si>
  <si>
    <t>465907</t>
  </si>
  <si>
    <t>415331</t>
  </si>
  <si>
    <t>16.6.25</t>
  </si>
  <si>
    <t>283728</t>
  </si>
  <si>
    <t>9</t>
  </si>
  <si>
    <t>747387</t>
  </si>
  <si>
    <t>197096</t>
  </si>
  <si>
    <t>720486</t>
  </si>
  <si>
    <t>17.6.25</t>
  </si>
  <si>
    <t>217848</t>
  </si>
  <si>
    <t>940866</t>
  </si>
  <si>
    <t xml:space="preserve">939085 </t>
  </si>
  <si>
    <t>783447,842171</t>
  </si>
  <si>
    <t>529322</t>
  </si>
  <si>
    <t>18.6.25</t>
  </si>
  <si>
    <t>461567</t>
  </si>
  <si>
    <t>246640</t>
  </si>
  <si>
    <t>599309</t>
  </si>
  <si>
    <t>19.6.25</t>
  </si>
  <si>
    <t>510561</t>
  </si>
  <si>
    <t>327018</t>
  </si>
  <si>
    <t>20.6.25</t>
  </si>
  <si>
    <t>265303</t>
  </si>
  <si>
    <t>610967</t>
  </si>
  <si>
    <t>22.6.25</t>
  </si>
  <si>
    <t>448</t>
  </si>
  <si>
    <t>23.6.25</t>
  </si>
  <si>
    <t>243579</t>
  </si>
  <si>
    <t>707503</t>
  </si>
  <si>
    <t>458705</t>
  </si>
  <si>
    <t>604098</t>
  </si>
  <si>
    <t>113383</t>
  </si>
  <si>
    <t>113317</t>
  </si>
  <si>
    <t>332710</t>
  </si>
  <si>
    <t>43</t>
  </si>
  <si>
    <t>215262</t>
  </si>
  <si>
    <t>25.6.25</t>
  </si>
  <si>
    <t>95768</t>
  </si>
  <si>
    <t>949930</t>
  </si>
  <si>
    <t>376360</t>
  </si>
  <si>
    <t>145132</t>
  </si>
  <si>
    <t>26.6.25</t>
  </si>
  <si>
    <t>354570</t>
  </si>
  <si>
    <t>27.6.25</t>
  </si>
  <si>
    <t>287034,174493</t>
  </si>
  <si>
    <t>23-30.6.25</t>
  </si>
  <si>
    <t>202580</t>
  </si>
  <si>
    <t>30.6.25</t>
  </si>
  <si>
    <t>470082,545224</t>
  </si>
  <si>
    <t>1-30.6.25</t>
  </si>
  <si>
    <t>707548,113392</t>
  </si>
  <si>
    <t>2-30.6.25</t>
  </si>
  <si>
    <t>305968</t>
  </si>
  <si>
    <t>159752</t>
  </si>
  <si>
    <t>935906</t>
  </si>
  <si>
    <t>1.7.25</t>
  </si>
  <si>
    <t>958757</t>
  </si>
  <si>
    <t>267436</t>
  </si>
  <si>
    <t>576310</t>
  </si>
  <si>
    <t>175419</t>
  </si>
  <si>
    <t>788450</t>
  </si>
  <si>
    <t>2.7.25</t>
  </si>
  <si>
    <t>641213</t>
  </si>
  <si>
    <t>373423</t>
  </si>
  <si>
    <t>991917</t>
  </si>
  <si>
    <t>204081</t>
  </si>
  <si>
    <t>3.7.25</t>
  </si>
  <si>
    <t>525104</t>
  </si>
  <si>
    <t>824999</t>
  </si>
  <si>
    <t>486779</t>
  </si>
  <si>
    <t>480078</t>
  </si>
  <si>
    <t>361871</t>
  </si>
  <si>
    <t>977088</t>
  </si>
  <si>
    <t>109941</t>
  </si>
  <si>
    <t>507238</t>
  </si>
  <si>
    <t>674655</t>
  </si>
  <si>
    <t>902429</t>
  </si>
  <si>
    <t>605255</t>
  </si>
  <si>
    <t>780757</t>
  </si>
  <si>
    <t>300744</t>
  </si>
  <si>
    <t>671857</t>
  </si>
  <si>
    <t>4.7.25</t>
  </si>
  <si>
    <t>897374</t>
  </si>
  <si>
    <t>208975</t>
  </si>
  <si>
    <t>606634</t>
  </si>
  <si>
    <t>340595</t>
  </si>
  <si>
    <t>209866</t>
  </si>
  <si>
    <t>754145</t>
  </si>
  <si>
    <t>495591</t>
  </si>
  <si>
    <t>510838</t>
  </si>
  <si>
    <t>791952</t>
  </si>
  <si>
    <t>323701</t>
  </si>
  <si>
    <t>379739</t>
  </si>
  <si>
    <t>51617</t>
  </si>
  <si>
    <t xml:space="preserve">782563 </t>
  </si>
  <si>
    <t>784913</t>
  </si>
  <si>
    <t>4</t>
  </si>
  <si>
    <t>188322</t>
  </si>
  <si>
    <t>6/7/25</t>
  </si>
  <si>
    <t>958905</t>
  </si>
  <si>
    <t>7.7.25</t>
  </si>
  <si>
    <t>371725</t>
  </si>
  <si>
    <t>17160</t>
  </si>
  <si>
    <t>116938</t>
  </si>
  <si>
    <t>288740</t>
  </si>
  <si>
    <t>525749</t>
  </si>
  <si>
    <t>329228</t>
  </si>
  <si>
    <t>266580</t>
  </si>
  <si>
    <t>210882</t>
  </si>
  <si>
    <t>982239,981855,241317</t>
  </si>
  <si>
    <t>1-7.7.25</t>
  </si>
  <si>
    <t>01898</t>
  </si>
  <si>
    <t>489470</t>
  </si>
  <si>
    <t>898173</t>
  </si>
  <si>
    <t>564966</t>
  </si>
  <si>
    <t>195278</t>
  </si>
  <si>
    <t>8.7.25</t>
  </si>
  <si>
    <t>328119</t>
  </si>
  <si>
    <t>198106</t>
  </si>
  <si>
    <t>987779</t>
  </si>
  <si>
    <t>424304</t>
  </si>
  <si>
    <t>9.7.25</t>
  </si>
  <si>
    <t>828667</t>
  </si>
  <si>
    <t>507780</t>
  </si>
  <si>
    <t>825431</t>
  </si>
  <si>
    <t>902426</t>
  </si>
  <si>
    <t>543105</t>
  </si>
  <si>
    <t>10.7.25</t>
  </si>
  <si>
    <t>774718</t>
  </si>
  <si>
    <t>101001</t>
  </si>
  <si>
    <t>503964,463285</t>
  </si>
  <si>
    <t>68874</t>
  </si>
  <si>
    <t>11.7.25</t>
  </si>
  <si>
    <t>678899</t>
  </si>
  <si>
    <t>262969</t>
  </si>
  <si>
    <t>961837</t>
  </si>
  <si>
    <t>610729</t>
  </si>
  <si>
    <t>754665</t>
  </si>
  <si>
    <t>330967</t>
  </si>
  <si>
    <t>696834</t>
  </si>
  <si>
    <t>123166</t>
  </si>
  <si>
    <t>490613</t>
  </si>
  <si>
    <t>14.7.25</t>
  </si>
  <si>
    <t>145864</t>
  </si>
  <si>
    <t>254671</t>
  </si>
  <si>
    <t>430396</t>
  </si>
  <si>
    <t>84823</t>
  </si>
  <si>
    <t>566474</t>
  </si>
  <si>
    <t>331532</t>
  </si>
  <si>
    <t>158411</t>
  </si>
  <si>
    <t>284733</t>
  </si>
  <si>
    <t>428507</t>
  </si>
  <si>
    <t>292029</t>
  </si>
  <si>
    <t>316113</t>
  </si>
  <si>
    <t>15163,15163</t>
  </si>
  <si>
    <t>327662</t>
  </si>
  <si>
    <t>15.7.25</t>
  </si>
  <si>
    <t>274256</t>
  </si>
  <si>
    <t>540145</t>
  </si>
  <si>
    <t>784444</t>
  </si>
  <si>
    <t>422027</t>
  </si>
  <si>
    <t>16.7.25</t>
  </si>
  <si>
    <t>133</t>
  </si>
  <si>
    <t>599382</t>
  </si>
  <si>
    <t>17.7.25</t>
  </si>
  <si>
    <t>140139</t>
  </si>
  <si>
    <t>211662</t>
  </si>
  <si>
    <t>224877</t>
  </si>
  <si>
    <t>537381</t>
  </si>
  <si>
    <t>838183</t>
  </si>
  <si>
    <t>423337</t>
  </si>
  <si>
    <t>712637,467570</t>
  </si>
  <si>
    <t>7-18.7.25</t>
  </si>
  <si>
    <t>991091</t>
  </si>
  <si>
    <t>18.7.25</t>
  </si>
  <si>
    <t>458144</t>
  </si>
  <si>
    <t>20.7.25</t>
  </si>
  <si>
    <t>187404</t>
  </si>
  <si>
    <t>21.7.25</t>
  </si>
  <si>
    <t>859149</t>
  </si>
  <si>
    <t>22.7.25</t>
  </si>
  <si>
    <t>213570</t>
  </si>
  <si>
    <t>833881</t>
  </si>
  <si>
    <t>23.7.25</t>
  </si>
  <si>
    <t>57</t>
  </si>
  <si>
    <t>246623</t>
  </si>
  <si>
    <t>993423</t>
  </si>
  <si>
    <t>24.7.25</t>
  </si>
  <si>
    <t>744473</t>
  </si>
  <si>
    <t>588857</t>
  </si>
  <si>
    <t>25.7.25</t>
  </si>
  <si>
    <t>715580,997350</t>
  </si>
  <si>
    <t>1-25.7.25</t>
  </si>
  <si>
    <t>588871</t>
  </si>
  <si>
    <t>50793</t>
  </si>
  <si>
    <t>293</t>
  </si>
  <si>
    <t>28.7.25</t>
  </si>
  <si>
    <t>333854,621087</t>
  </si>
  <si>
    <t>350310</t>
  </si>
  <si>
    <t>28.07.25</t>
  </si>
  <si>
    <t>140726</t>
  </si>
  <si>
    <t>299506</t>
  </si>
  <si>
    <t>337616</t>
  </si>
  <si>
    <t>981371,411847</t>
  </si>
  <si>
    <t>1-29.7.25</t>
  </si>
  <si>
    <t>55542</t>
  </si>
  <si>
    <t>29.7.25</t>
  </si>
  <si>
    <t>521535</t>
  </si>
  <si>
    <t>30.7.25</t>
  </si>
  <si>
    <t>997558,157295</t>
  </si>
  <si>
    <t>28-30.7.25</t>
  </si>
  <si>
    <t>909872</t>
  </si>
  <si>
    <t>30.1.25</t>
  </si>
  <si>
    <t>97554</t>
  </si>
  <si>
    <t>986120,388455</t>
  </si>
  <si>
    <t>11-31.7.25</t>
  </si>
  <si>
    <t>584614</t>
  </si>
  <si>
    <t>31.7.25</t>
  </si>
  <si>
    <t>808444</t>
  </si>
  <si>
    <t>584327,143638</t>
  </si>
  <si>
    <t>459627</t>
  </si>
  <si>
    <t>863499</t>
  </si>
  <si>
    <t>863531</t>
  </si>
  <si>
    <t>10701</t>
  </si>
  <si>
    <t>826064</t>
  </si>
  <si>
    <t>540402</t>
  </si>
  <si>
    <t>325482</t>
  </si>
  <si>
    <t>267157</t>
  </si>
  <si>
    <t>6908</t>
  </si>
  <si>
    <t>85494</t>
  </si>
  <si>
    <t>73373</t>
  </si>
  <si>
    <t>362432</t>
  </si>
  <si>
    <t>802169</t>
  </si>
  <si>
    <t>192770</t>
  </si>
  <si>
    <t>345242</t>
  </si>
  <si>
    <t>370684</t>
  </si>
  <si>
    <t>134044</t>
  </si>
  <si>
    <t>592352</t>
  </si>
  <si>
    <t>846517</t>
  </si>
  <si>
    <t>932026</t>
  </si>
  <si>
    <t>908948</t>
  </si>
  <si>
    <t>397494</t>
  </si>
  <si>
    <t>470443</t>
  </si>
  <si>
    <t>802849</t>
  </si>
  <si>
    <t>812966</t>
  </si>
  <si>
    <t>274060</t>
  </si>
  <si>
    <t>900932</t>
  </si>
  <si>
    <t>236413</t>
  </si>
  <si>
    <t>154022</t>
  </si>
  <si>
    <t>228234</t>
  </si>
  <si>
    <t>27782</t>
  </si>
  <si>
    <t>544504</t>
  </si>
  <si>
    <t>582079</t>
  </si>
  <si>
    <t>544428</t>
  </si>
  <si>
    <t>437713</t>
  </si>
  <si>
    <t>822733</t>
  </si>
  <si>
    <t>657698</t>
  </si>
  <si>
    <t>4246</t>
  </si>
  <si>
    <t>705287</t>
  </si>
  <si>
    <t>867605</t>
  </si>
  <si>
    <t>406830</t>
  </si>
  <si>
    <t>304179</t>
  </si>
  <si>
    <t>377222</t>
  </si>
  <si>
    <t>379108</t>
  </si>
  <si>
    <t>117979</t>
  </si>
  <si>
    <t>389111</t>
  </si>
  <si>
    <t>118160</t>
  </si>
  <si>
    <t>208116</t>
  </si>
  <si>
    <t>926622</t>
  </si>
  <si>
    <t>164044</t>
  </si>
  <si>
    <t>118358</t>
  </si>
  <si>
    <t>490188</t>
  </si>
  <si>
    <t>417056</t>
  </si>
  <si>
    <t>887258</t>
  </si>
  <si>
    <t>113001</t>
  </si>
  <si>
    <t>937410</t>
  </si>
  <si>
    <t>578787</t>
  </si>
  <si>
    <t>327193</t>
  </si>
  <si>
    <t>310561</t>
  </si>
  <si>
    <t>488831</t>
  </si>
  <si>
    <t>388731</t>
  </si>
  <si>
    <t>452428</t>
  </si>
  <si>
    <t>88017</t>
  </si>
  <si>
    <t>426648</t>
  </si>
  <si>
    <t>400742</t>
  </si>
  <si>
    <t>563214</t>
  </si>
  <si>
    <t>45776</t>
  </si>
  <si>
    <t>71687</t>
  </si>
  <si>
    <t>314125</t>
  </si>
  <si>
    <t>490230</t>
  </si>
  <si>
    <t>107716</t>
  </si>
  <si>
    <t>145261</t>
  </si>
  <si>
    <t>944371, 39943</t>
  </si>
  <si>
    <t>05.08.2025, 11.08.25</t>
  </si>
  <si>
    <t>16407, 986899</t>
  </si>
  <si>
    <t>01.08.2025, 11.08.25</t>
  </si>
  <si>
    <t>183543</t>
  </si>
  <si>
    <t>43407</t>
  </si>
  <si>
    <t>38829</t>
  </si>
  <si>
    <t>83513</t>
  </si>
  <si>
    <t>455453</t>
  </si>
  <si>
    <t>571756</t>
  </si>
  <si>
    <t>531149</t>
  </si>
  <si>
    <t>550107</t>
  </si>
  <si>
    <t>224205</t>
  </si>
  <si>
    <t>207724</t>
  </si>
  <si>
    <t xml:space="preserve"> 539125</t>
  </si>
  <si>
    <t>485280</t>
  </si>
  <si>
    <t>154988</t>
  </si>
  <si>
    <t>950258</t>
  </si>
  <si>
    <t xml:space="preserve"> 893886</t>
  </si>
  <si>
    <t xml:space="preserve"> 585793</t>
  </si>
  <si>
    <t>144</t>
  </si>
  <si>
    <t>272675</t>
  </si>
  <si>
    <t>84737</t>
  </si>
  <si>
    <t>423216</t>
  </si>
  <si>
    <t>542575, 355004</t>
  </si>
  <si>
    <t>13.08.2025, 18.08.25</t>
  </si>
  <si>
    <t>11.08.2025, 18.08.25</t>
  </si>
  <si>
    <t>186932, 384867, 383518</t>
  </si>
  <si>
    <t>8434</t>
  </si>
  <si>
    <t xml:space="preserve"> 826250</t>
  </si>
  <si>
    <t>829975</t>
  </si>
  <si>
    <t>729981</t>
  </si>
  <si>
    <t>355578</t>
  </si>
  <si>
    <t>355348</t>
  </si>
  <si>
    <t>107723</t>
  </si>
  <si>
    <t>275468</t>
  </si>
  <si>
    <t>75804</t>
  </si>
  <si>
    <t>541044</t>
  </si>
  <si>
    <t>44785</t>
  </si>
  <si>
    <t>722309</t>
  </si>
  <si>
    <t>464835</t>
  </si>
  <si>
    <t>704647</t>
  </si>
  <si>
    <t>619302</t>
  </si>
  <si>
    <t>491221</t>
  </si>
  <si>
    <t>211996</t>
  </si>
  <si>
    <t>06.08.25, 22.08.25</t>
  </si>
  <si>
    <t>655557, 870125</t>
  </si>
  <si>
    <t>672255</t>
  </si>
  <si>
    <t>378564</t>
  </si>
  <si>
    <t>229114</t>
  </si>
  <si>
    <t>149004</t>
  </si>
  <si>
    <t>229407</t>
  </si>
  <si>
    <t>125654</t>
  </si>
  <si>
    <t>838084</t>
  </si>
  <si>
    <t>107730</t>
  </si>
  <si>
    <t>599586</t>
  </si>
  <si>
    <t>33307</t>
  </si>
  <si>
    <t>945039</t>
  </si>
  <si>
    <t>125628</t>
  </si>
  <si>
    <t>104035</t>
  </si>
  <si>
    <t>775636</t>
  </si>
  <si>
    <t>266749</t>
  </si>
  <si>
    <t>386901</t>
  </si>
  <si>
    <t>170939</t>
  </si>
  <si>
    <t>540989</t>
  </si>
  <si>
    <t>67/81</t>
  </si>
  <si>
    <t>04887,584115</t>
  </si>
  <si>
    <t>754769, 749457</t>
  </si>
  <si>
    <t>235556, 538152</t>
  </si>
  <si>
    <t>01.09.2025, 16.09.25</t>
  </si>
  <si>
    <t>196562, 706699</t>
  </si>
  <si>
    <t>22.09.2025, 26.09.25</t>
  </si>
  <si>
    <t>366285, 313015</t>
  </si>
  <si>
    <t>08.09.2025, 29.09.25</t>
  </si>
  <si>
    <t>631286, 273696</t>
  </si>
  <si>
    <t>904113, 801260</t>
  </si>
  <si>
    <t>02.09.2025, 30.09.25</t>
  </si>
  <si>
    <t>540627</t>
  </si>
  <si>
    <t>275541</t>
  </si>
  <si>
    <t>487755</t>
  </si>
  <si>
    <t>249876</t>
  </si>
  <si>
    <t>772640</t>
  </si>
  <si>
    <t>830214</t>
  </si>
  <si>
    <t>170</t>
  </si>
  <si>
    <t>700673</t>
  </si>
  <si>
    <t>973986</t>
  </si>
  <si>
    <t>417539</t>
  </si>
  <si>
    <t>730213</t>
  </si>
  <si>
    <t>919105</t>
  </si>
  <si>
    <t>915759</t>
  </si>
  <si>
    <t>201720</t>
  </si>
  <si>
    <t>754377</t>
  </si>
  <si>
    <t>530436</t>
  </si>
  <si>
    <t>693003</t>
  </si>
  <si>
    <t>234579</t>
  </si>
  <si>
    <t>920328</t>
  </si>
  <si>
    <t>536585</t>
  </si>
  <si>
    <t>844672</t>
  </si>
  <si>
    <t>4118</t>
  </si>
  <si>
    <t>807424</t>
  </si>
  <si>
    <t>840587</t>
  </si>
  <si>
    <t>84137</t>
  </si>
  <si>
    <t>538349</t>
  </si>
  <si>
    <t>774455</t>
  </si>
  <si>
    <t>35561</t>
  </si>
  <si>
    <t>702931</t>
  </si>
  <si>
    <t>64016</t>
  </si>
  <si>
    <t>466088</t>
  </si>
  <si>
    <t>821304</t>
  </si>
  <si>
    <t>204660</t>
  </si>
  <si>
    <t>17817</t>
  </si>
  <si>
    <t>176222</t>
  </si>
  <si>
    <t>206275</t>
  </si>
  <si>
    <t>389874</t>
  </si>
  <si>
    <t>704761</t>
  </si>
  <si>
    <t>389244</t>
  </si>
  <si>
    <t>389230</t>
  </si>
  <si>
    <t>96632</t>
  </si>
  <si>
    <t>71748</t>
  </si>
  <si>
    <t>737587</t>
  </si>
  <si>
    <t>649067</t>
  </si>
  <si>
    <t>596732</t>
  </si>
  <si>
    <t>247669</t>
  </si>
  <si>
    <t>561018</t>
  </si>
  <si>
    <t>72208</t>
  </si>
  <si>
    <t>405838</t>
  </si>
  <si>
    <t>70460</t>
  </si>
  <si>
    <t>763275</t>
  </si>
  <si>
    <t>553573</t>
  </si>
  <si>
    <t>627752</t>
  </si>
  <si>
    <t>678450</t>
  </si>
  <si>
    <t>716766</t>
  </si>
  <si>
    <t>737069</t>
  </si>
  <si>
    <t>627112</t>
  </si>
  <si>
    <t>692505</t>
  </si>
  <si>
    <t>120701</t>
  </si>
  <si>
    <t>451397</t>
  </si>
  <si>
    <t>507730</t>
  </si>
  <si>
    <t>517980</t>
  </si>
  <si>
    <t>97851</t>
  </si>
  <si>
    <t>559966</t>
  </si>
  <si>
    <t>40577</t>
  </si>
  <si>
    <t>612486</t>
  </si>
  <si>
    <t>364726</t>
  </si>
  <si>
    <t>691851</t>
  </si>
  <si>
    <t>867227</t>
  </si>
  <si>
    <t>201556</t>
  </si>
  <si>
    <t>585167</t>
  </si>
  <si>
    <t>514915</t>
  </si>
  <si>
    <t>10883</t>
  </si>
  <si>
    <t>782244</t>
  </si>
  <si>
    <t>141095</t>
  </si>
  <si>
    <t>746357</t>
  </si>
  <si>
    <t>882813</t>
  </si>
  <si>
    <t>457539</t>
  </si>
  <si>
    <t>967128</t>
  </si>
  <si>
    <t>71229</t>
  </si>
  <si>
    <t>110078</t>
  </si>
  <si>
    <t>278839</t>
  </si>
  <si>
    <t>459779</t>
  </si>
  <si>
    <t>720857</t>
  </si>
  <si>
    <t>136592</t>
  </si>
  <si>
    <t>623457</t>
  </si>
  <si>
    <t>80646</t>
  </si>
  <si>
    <t>284995</t>
  </si>
  <si>
    <t>399603</t>
  </si>
  <si>
    <t>91685</t>
  </si>
  <si>
    <t>91879</t>
  </si>
  <si>
    <t>797</t>
  </si>
  <si>
    <t>350660</t>
  </si>
  <si>
    <t>91443</t>
  </si>
  <si>
    <t>371131</t>
  </si>
  <si>
    <t>881303</t>
  </si>
  <si>
    <t>220110</t>
  </si>
  <si>
    <t>809248</t>
  </si>
  <si>
    <t>651649</t>
  </si>
  <si>
    <t>105049</t>
  </si>
  <si>
    <t>661876</t>
  </si>
  <si>
    <t>845686</t>
  </si>
  <si>
    <t>716782</t>
  </si>
  <si>
    <t>406</t>
  </si>
  <si>
    <t>199307</t>
  </si>
  <si>
    <t>923636, 218189</t>
  </si>
  <si>
    <t>07.10.25, 27.10.25</t>
  </si>
  <si>
    <t>216858</t>
  </si>
  <si>
    <t>527526</t>
  </si>
  <si>
    <t>277282</t>
  </si>
  <si>
    <t>136368</t>
  </si>
  <si>
    <t>166744</t>
  </si>
  <si>
    <t xml:space="preserve">440168, </t>
  </si>
  <si>
    <t>03.10.25, 31.10.25</t>
  </si>
  <si>
    <t>467021, 456994</t>
  </si>
  <si>
    <t>1553</t>
  </si>
  <si>
    <t>285908</t>
  </si>
  <si>
    <t>253602</t>
  </si>
  <si>
    <t>807102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</si>
</sst>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\ _р_._-;\-* #,##0.00\ _р_._-;_-* &quot;-&quot;??\ _р_._-;_-@_-"/>
    <numFmt numFmtId="167" formatCode="_-* #,##0.00_р_._-;\-* #,##0.00_р_._-;_-* &quot;-&quot;??_р_._-;_-@_-"/>
    <numFmt numFmtId="168" formatCode="#,##0.00&quot;р.&quot;"/>
    <numFmt numFmtId="169" formatCode="#,##0\ _₽"/>
    <numFmt numFmtId="170" formatCode="d/m/yy;@"/>
    <numFmt numFmtId="171" formatCode="_-* #,##0\ _р_._-;\-* #,##0\ _р_._-;_-* &quot;-&quot;??\ _р_._-;_-@_-"/>
    <numFmt numFmtId="172" formatCode="#,##0.00\ _₽"/>
    <numFmt numFmtId="173" formatCode="dd/mm/yy;@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1"/>
      <color theme="0"/>
      <name val="Times New Roman"/>
      <family val="1"/>
      <charset val="204"/>
    </font>
    <font>
      <b/>
      <sz val="11"/>
      <color theme="0"/>
      <name val="Calibri"/>
      <family val="2"/>
      <scheme val="minor"/>
    </font>
    <font>
      <sz val="14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166" fontId="1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/>
    <xf numFmtId="0" fontId="20" fillId="0" borderId="0"/>
    <xf numFmtId="0" fontId="21" fillId="0" borderId="0" applyNumberFormat="0" applyFill="0" applyBorder="0" applyAlignment="0" applyProtection="0"/>
    <xf numFmtId="166" fontId="1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15" fillId="0" borderId="0"/>
    <xf numFmtId="166" fontId="1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75">
    <xf numFmtId="0" fontId="0" fillId="0" borderId="0" xfId="0"/>
    <xf numFmtId="0" fontId="18" fillId="4" borderId="1" xfId="0" applyFont="1" applyFill="1" applyBorder="1" applyAlignment="1">
      <alignment horizontal="center" vertical="center"/>
    </xf>
    <xf numFmtId="49" fontId="18" fillId="4" borderId="1" xfId="0" applyNumberFormat="1" applyFont="1" applyFill="1" applyBorder="1" applyAlignment="1">
      <alignment horizontal="center" vertical="center" wrapText="1"/>
    </xf>
    <xf numFmtId="1" fontId="18" fillId="4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/>
    </xf>
    <xf numFmtId="0" fontId="18" fillId="4" borderId="1" xfId="0" applyFont="1" applyFill="1" applyBorder="1" applyAlignment="1">
      <alignment horizontal="left" vertical="top" wrapText="1"/>
    </xf>
    <xf numFmtId="0" fontId="18" fillId="4" borderId="1" xfId="0" applyFont="1" applyFill="1" applyBorder="1" applyAlignment="1">
      <alignment horizontal="left" vertical="top"/>
    </xf>
    <xf numFmtId="49" fontId="18" fillId="4" borderId="1" xfId="0" applyNumberFormat="1" applyFont="1" applyFill="1" applyBorder="1" applyAlignment="1">
      <alignment horizontal="left" vertical="top" wrapText="1"/>
    </xf>
    <xf numFmtId="49" fontId="18" fillId="0" borderId="1" xfId="0" applyNumberFormat="1" applyFont="1" applyBorder="1" applyAlignment="1">
      <alignment horizontal="left" vertical="top" wrapText="1"/>
    </xf>
    <xf numFmtId="1" fontId="18" fillId="4" borderId="1" xfId="0" applyNumberFormat="1" applyFont="1" applyFill="1" applyBorder="1" applyAlignment="1">
      <alignment horizontal="left" vertical="top"/>
    </xf>
    <xf numFmtId="16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0" borderId="0" xfId="0" applyFont="1"/>
    <xf numFmtId="49" fontId="19" fillId="0" borderId="1" xfId="0" applyNumberFormat="1" applyFont="1" applyBorder="1" applyAlignment="1">
      <alignment horizontal="center" vertical="center"/>
    </xf>
    <xf numFmtId="2" fontId="19" fillId="0" borderId="0" xfId="0" applyNumberFormat="1" applyFont="1"/>
    <xf numFmtId="0" fontId="19" fillId="2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6" fontId="19" fillId="0" borderId="1" xfId="1" applyFont="1" applyFill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69" fontId="19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69" fontId="19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9" fillId="2" borderId="1" xfId="0" applyFont="1" applyFill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3" borderId="1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left" vertical="top"/>
    </xf>
    <xf numFmtId="169" fontId="19" fillId="0" borderId="1" xfId="0" applyNumberFormat="1" applyFont="1" applyBorder="1" applyAlignment="1">
      <alignment horizontal="left" vertical="top"/>
    </xf>
    <xf numFmtId="167" fontId="19" fillId="0" borderId="1" xfId="0" applyNumberFormat="1" applyFont="1" applyBorder="1" applyAlignment="1">
      <alignment horizontal="left" vertical="top"/>
    </xf>
    <xf numFmtId="49" fontId="19" fillId="0" borderId="1" xfId="0" applyNumberFormat="1" applyFont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166" fontId="19" fillId="0" borderId="1" xfId="1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169" fontId="19" fillId="0" borderId="0" xfId="0" applyNumberFormat="1" applyFont="1" applyAlignment="1">
      <alignment horizontal="left" vertical="top"/>
    </xf>
    <xf numFmtId="0" fontId="0" fillId="7" borderId="1" xfId="0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7" fontId="17" fillId="0" borderId="0" xfId="2" applyNumberFormat="1" applyBorder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7" fontId="27" fillId="0" borderId="0" xfId="0" applyNumberFormat="1" applyFont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169" fontId="19" fillId="0" borderId="1" xfId="1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18" fillId="4" borderId="1" xfId="12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1" xfId="0" applyBorder="1"/>
    <xf numFmtId="170" fontId="19" fillId="0" borderId="1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170" fontId="0" fillId="0" borderId="0" xfId="0" applyNumberFormat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left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0" fillId="5" borderId="0" xfId="0" applyFill="1"/>
    <xf numFmtId="166" fontId="19" fillId="0" borderId="1" xfId="0" applyNumberFormat="1" applyFont="1" applyBorder="1" applyAlignment="1">
      <alignment horizontal="left" vertical="top"/>
    </xf>
    <xf numFmtId="172" fontId="19" fillId="0" borderId="1" xfId="0" applyNumberFormat="1" applyFont="1" applyBorder="1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169" fontId="33" fillId="0" borderId="0" xfId="0" applyNumberFormat="1" applyFont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170" fontId="33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9" fontId="32" fillId="0" borderId="0" xfId="0" applyNumberFormat="1" applyFont="1" applyAlignment="1">
      <alignment horizontal="center" vertical="center"/>
    </xf>
    <xf numFmtId="166" fontId="22" fillId="0" borderId="1" xfId="0" applyNumberFormat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164" fontId="22" fillId="0" borderId="1" xfId="1" applyNumberFormat="1" applyFont="1" applyFill="1" applyBorder="1" applyAlignment="1">
      <alignment horizontal="center" vertical="center"/>
    </xf>
    <xf numFmtId="164" fontId="19" fillId="0" borderId="1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49" fontId="18" fillId="4" borderId="0" xfId="0" applyNumberFormat="1" applyFont="1" applyFill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1" fontId="18" fillId="4" borderId="0" xfId="0" applyNumberFormat="1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71" fontId="32" fillId="0" borderId="0" xfId="0" applyNumberFormat="1" applyFont="1" applyAlignment="1">
      <alignment horizontal="center" vertical="center"/>
    </xf>
    <xf numFmtId="166" fontId="22" fillId="0" borderId="0" xfId="1" applyFont="1" applyBorder="1" applyAlignment="1">
      <alignment horizontal="center" vertical="center"/>
    </xf>
    <xf numFmtId="166" fontId="34" fillId="0" borderId="0" xfId="1" applyFont="1" applyFill="1" applyBorder="1" applyAlignment="1">
      <alignment horizontal="center" vertical="center"/>
    </xf>
    <xf numFmtId="166" fontId="32" fillId="0" borderId="0" xfId="1" applyFont="1" applyFill="1" applyBorder="1" applyAlignment="1">
      <alignment horizontal="center" vertical="center"/>
    </xf>
    <xf numFmtId="166" fontId="34" fillId="0" borderId="0" xfId="0" applyNumberFormat="1" applyFont="1" applyAlignment="1">
      <alignment horizontal="center" vertical="center"/>
    </xf>
    <xf numFmtId="171" fontId="33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5" fontId="33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26" fillId="8" borderId="1" xfId="0" applyFont="1" applyFill="1" applyBorder="1" applyAlignment="1">
      <alignment horizontal="center" vertical="center" wrapText="1"/>
    </xf>
    <xf numFmtId="172" fontId="32" fillId="0" borderId="7" xfId="0" applyNumberFormat="1" applyFont="1" applyBorder="1" applyAlignment="1">
      <alignment horizontal="right" vertical="center"/>
    </xf>
    <xf numFmtId="169" fontId="32" fillId="0" borderId="0" xfId="0" applyNumberFormat="1" applyFont="1" applyAlignment="1">
      <alignment horizontal="left" vertical="top"/>
    </xf>
    <xf numFmtId="169" fontId="32" fillId="0" borderId="0" xfId="0" applyNumberFormat="1" applyFont="1"/>
    <xf numFmtId="4" fontId="23" fillId="6" borderId="1" xfId="1" applyNumberFormat="1" applyFont="1" applyFill="1" applyBorder="1" applyAlignment="1">
      <alignment horizontal="center" vertical="center"/>
    </xf>
    <xf numFmtId="4" fontId="23" fillId="0" borderId="1" xfId="1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23" fillId="8" borderId="1" xfId="1" applyNumberFormat="1" applyFont="1" applyFill="1" applyBorder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9" borderId="0" xfId="0" applyFont="1" applyFill="1"/>
    <xf numFmtId="4" fontId="23" fillId="4" borderId="1" xfId="1" applyNumberFormat="1" applyFont="1" applyFill="1" applyBorder="1" applyAlignment="1">
      <alignment horizontal="center" vertical="center"/>
    </xf>
    <xf numFmtId="0" fontId="0" fillId="9" borderId="0" xfId="0" applyFill="1"/>
    <xf numFmtId="0" fontId="0" fillId="4" borderId="0" xfId="0" applyFill="1"/>
    <xf numFmtId="0" fontId="19" fillId="4" borderId="0" xfId="0" applyFont="1" applyFill="1"/>
    <xf numFmtId="166" fontId="19" fillId="0" borderId="1" xfId="1" applyFont="1" applyBorder="1" applyAlignment="1">
      <alignment horizontal="center" vertical="center"/>
    </xf>
    <xf numFmtId="173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166" fontId="19" fillId="0" borderId="1" xfId="1" applyFont="1" applyFill="1" applyBorder="1" applyAlignment="1">
      <alignment horizontal="right" vertical="center"/>
    </xf>
    <xf numFmtId="166" fontId="19" fillId="0" borderId="1" xfId="1" applyFont="1" applyFill="1" applyBorder="1" applyAlignment="1">
      <alignment horizontal="right" vertical="center" indent="1"/>
    </xf>
    <xf numFmtId="166" fontId="19" fillId="0" borderId="1" xfId="1" applyFont="1" applyFill="1" applyBorder="1" applyAlignment="1">
      <alignment horizontal="center" vertical="center"/>
    </xf>
    <xf numFmtId="167" fontId="19" fillId="0" borderId="1" xfId="0" applyNumberFormat="1" applyFont="1" applyFill="1" applyBorder="1" applyAlignment="1">
      <alignment horizontal="center" vertical="center"/>
    </xf>
    <xf numFmtId="172" fontId="19" fillId="0" borderId="1" xfId="0" applyNumberFormat="1" applyFont="1" applyFill="1" applyBorder="1" applyAlignment="1">
      <alignment horizontal="right" vertical="center"/>
    </xf>
    <xf numFmtId="172" fontId="32" fillId="0" borderId="7" xfId="0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horizontal="left" vertical="top"/>
    </xf>
    <xf numFmtId="0" fontId="25" fillId="0" borderId="0" xfId="0" applyFont="1" applyAlignment="1">
      <alignment horizontal="center" vertical="center"/>
    </xf>
    <xf numFmtId="17" fontId="19" fillId="0" borderId="5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2" fontId="19" fillId="0" borderId="7" xfId="0" applyNumberFormat="1" applyFont="1" applyBorder="1" applyAlignment="1">
      <alignment horizontal="center" vertical="center"/>
    </xf>
    <xf numFmtId="168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2" fontId="19" fillId="0" borderId="3" xfId="0" applyNumberFormat="1" applyFont="1" applyBorder="1" applyAlignment="1">
      <alignment horizontal="center" vertical="center"/>
    </xf>
    <xf numFmtId="168" fontId="19" fillId="0" borderId="3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7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168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17" fontId="19" fillId="0" borderId="5" xfId="0" applyNumberFormat="1" applyFont="1" applyBorder="1" applyAlignment="1">
      <alignment horizontal="center" vertical="top"/>
    </xf>
    <xf numFmtId="0" fontId="19" fillId="0" borderId="7" xfId="0" applyFont="1" applyBorder="1" applyAlignment="1">
      <alignment horizontal="center" vertical="top"/>
    </xf>
    <xf numFmtId="2" fontId="19" fillId="0" borderId="7" xfId="0" applyNumberFormat="1" applyFont="1" applyBorder="1" applyAlignment="1">
      <alignment horizontal="center" vertical="top"/>
    </xf>
    <xf numFmtId="168" fontId="19" fillId="0" borderId="7" xfId="0" applyNumberFormat="1" applyFont="1" applyBorder="1" applyAlignment="1">
      <alignment horizontal="center" vertical="top"/>
    </xf>
    <xf numFmtId="49" fontId="19" fillId="0" borderId="7" xfId="0" applyNumberFormat="1" applyFont="1" applyBorder="1" applyAlignment="1">
      <alignment horizontal="center" vertical="top"/>
    </xf>
    <xf numFmtId="0" fontId="19" fillId="0" borderId="8" xfId="0" applyFont="1" applyBorder="1" applyAlignment="1">
      <alignment horizontal="center" vertical="top"/>
    </xf>
    <xf numFmtId="0" fontId="19" fillId="0" borderId="2" xfId="0" applyFont="1" applyBorder="1" applyAlignment="1">
      <alignment horizontal="center" vertical="top"/>
    </xf>
    <xf numFmtId="0" fontId="19" fillId="0" borderId="3" xfId="0" applyFont="1" applyBorder="1" applyAlignment="1">
      <alignment horizontal="center" vertical="top"/>
    </xf>
    <xf numFmtId="2" fontId="19" fillId="0" borderId="3" xfId="0" applyNumberFormat="1" applyFont="1" applyBorder="1" applyAlignment="1">
      <alignment horizontal="center" vertical="top"/>
    </xf>
    <xf numFmtId="168" fontId="19" fillId="0" borderId="3" xfId="0" applyNumberFormat="1" applyFont="1" applyBorder="1" applyAlignment="1">
      <alignment horizontal="center" vertical="top"/>
    </xf>
    <xf numFmtId="49" fontId="19" fillId="0" borderId="3" xfId="0" applyNumberFormat="1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17" fontId="36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2" fontId="36" fillId="0" borderId="1" xfId="0" applyNumberFormat="1" applyFont="1" applyBorder="1" applyAlignment="1">
      <alignment horizontal="center" vertical="center"/>
    </xf>
    <xf numFmtId="168" fontId="36" fillId="0" borderId="1" xfId="0" applyNumberFormat="1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</cellXfs>
  <cellStyles count="52">
    <cellStyle name="Гиперссылка" xfId="2" builtinId="8"/>
    <cellStyle name="Гиперссылка 2" xfId="5" xr:uid="{00000000-0005-0000-0000-000001000000}"/>
    <cellStyle name="Гиперссылка 3" xfId="7" xr:uid="{00000000-0005-0000-0000-000002000000}"/>
    <cellStyle name="Обычный" xfId="0" builtinId="0"/>
    <cellStyle name="Обычный 2" xfId="3" xr:uid="{00000000-0005-0000-0000-000004000000}"/>
    <cellStyle name="Обычный 2 10" xfId="25" xr:uid="{00000000-0005-0000-0000-000005000000}"/>
    <cellStyle name="Обычный 2 11" xfId="40" xr:uid="{00000000-0005-0000-0000-000006000000}"/>
    <cellStyle name="Обычный 2 12" xfId="42" xr:uid="{00000000-0005-0000-0000-000007000000}"/>
    <cellStyle name="Обычный 2 13" xfId="44" xr:uid="{00000000-0005-0000-0000-000008000000}"/>
    <cellStyle name="Обычный 2 14" xfId="46" xr:uid="{00000000-0005-0000-0000-000009000000}"/>
    <cellStyle name="Обычный 2 15" xfId="48" xr:uid="{00000000-0005-0000-0000-00000A000000}"/>
    <cellStyle name="Обычный 2 16" xfId="50" xr:uid="{00000000-0005-0000-0000-00000B000000}"/>
    <cellStyle name="Обычный 2 2" xfId="4" xr:uid="{00000000-0005-0000-0000-00000C000000}"/>
    <cellStyle name="Обычный 2 3" xfId="8" xr:uid="{00000000-0005-0000-0000-00000D000000}"/>
    <cellStyle name="Обычный 2 3 10" xfId="43" xr:uid="{00000000-0005-0000-0000-00000E000000}"/>
    <cellStyle name="Обычный 2 3 11" xfId="45" xr:uid="{00000000-0005-0000-0000-00000F000000}"/>
    <cellStyle name="Обычный 2 3 12" xfId="47" xr:uid="{00000000-0005-0000-0000-000010000000}"/>
    <cellStyle name="Обычный 2 3 13" xfId="49" xr:uid="{00000000-0005-0000-0000-000011000000}"/>
    <cellStyle name="Обычный 2 3 14" xfId="51" xr:uid="{00000000-0005-0000-0000-000012000000}"/>
    <cellStyle name="Обычный 2 3 2" xfId="10" xr:uid="{00000000-0005-0000-0000-000013000000}"/>
    <cellStyle name="Обычный 2 3 2 2" xfId="28" xr:uid="{00000000-0005-0000-0000-000014000000}"/>
    <cellStyle name="Обычный 2 3 3" xfId="13" xr:uid="{00000000-0005-0000-0000-000015000000}"/>
    <cellStyle name="Обычный 2 3 3 2" xfId="31" xr:uid="{00000000-0005-0000-0000-000016000000}"/>
    <cellStyle name="Обычный 2 3 4" xfId="15" xr:uid="{00000000-0005-0000-0000-000017000000}"/>
    <cellStyle name="Обычный 2 3 4 2" xfId="33" xr:uid="{00000000-0005-0000-0000-000018000000}"/>
    <cellStyle name="Обычный 2 3 5" xfId="17" xr:uid="{00000000-0005-0000-0000-000019000000}"/>
    <cellStyle name="Обычный 2 3 5 2" xfId="35" xr:uid="{00000000-0005-0000-0000-00001A000000}"/>
    <cellStyle name="Обычный 2 3 6" xfId="19" xr:uid="{00000000-0005-0000-0000-00001B000000}"/>
    <cellStyle name="Обычный 2 3 6 2" xfId="37" xr:uid="{00000000-0005-0000-0000-00001C000000}"/>
    <cellStyle name="Обычный 2 3 7" xfId="21" xr:uid="{00000000-0005-0000-0000-00001D000000}"/>
    <cellStyle name="Обычный 2 3 7 2" xfId="39" xr:uid="{00000000-0005-0000-0000-00001E000000}"/>
    <cellStyle name="Обычный 2 3 8" xfId="26" xr:uid="{00000000-0005-0000-0000-00001F000000}"/>
    <cellStyle name="Обычный 2 3 9" xfId="41" xr:uid="{00000000-0005-0000-0000-000020000000}"/>
    <cellStyle name="Обычный 2 4" xfId="9" xr:uid="{00000000-0005-0000-0000-000021000000}"/>
    <cellStyle name="Обычный 2 4 2" xfId="27" xr:uid="{00000000-0005-0000-0000-000022000000}"/>
    <cellStyle name="Обычный 2 5" xfId="11" xr:uid="{00000000-0005-0000-0000-000023000000}"/>
    <cellStyle name="Обычный 2 5 2" xfId="29" xr:uid="{00000000-0005-0000-0000-000024000000}"/>
    <cellStyle name="Обычный 2 6" xfId="14" xr:uid="{00000000-0005-0000-0000-000025000000}"/>
    <cellStyle name="Обычный 2 6 2" xfId="32" xr:uid="{00000000-0005-0000-0000-000026000000}"/>
    <cellStyle name="Обычный 2 7" xfId="16" xr:uid="{00000000-0005-0000-0000-000027000000}"/>
    <cellStyle name="Обычный 2 7 2" xfId="34" xr:uid="{00000000-0005-0000-0000-000028000000}"/>
    <cellStyle name="Обычный 2 8" xfId="18" xr:uid="{00000000-0005-0000-0000-000029000000}"/>
    <cellStyle name="Обычный 2 8 2" xfId="36" xr:uid="{00000000-0005-0000-0000-00002A000000}"/>
    <cellStyle name="Обычный 2 9" xfId="20" xr:uid="{00000000-0005-0000-0000-00002B000000}"/>
    <cellStyle name="Обычный 2 9 2" xfId="38" xr:uid="{00000000-0005-0000-0000-00002C000000}"/>
    <cellStyle name="Обычный 3" xfId="12" xr:uid="{00000000-0005-0000-0000-00002D000000}"/>
    <cellStyle name="Обычный 3 2" xfId="30" xr:uid="{00000000-0005-0000-0000-00002E000000}"/>
    <cellStyle name="Обычный 4" xfId="23" xr:uid="{00000000-0005-0000-0000-00002F000000}"/>
    <cellStyle name="Обычный 5" xfId="22" xr:uid="{00000000-0005-0000-0000-000030000000}"/>
    <cellStyle name="Финансовый" xfId="1" builtinId="3"/>
    <cellStyle name="Финансовый 2" xfId="6" xr:uid="{00000000-0005-0000-0000-000032000000}"/>
    <cellStyle name="Финансовый 3" xfId="24" xr:uid="{00000000-0005-0000-0000-000033000000}"/>
  </cellStyles>
  <dxfs count="1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KK%202025%20&#1079;&#1072;&#1076;&#1086;&#1083;&#1078;&#1077;&#1085;&#1086;&#1089;&#1090;&#1100;%20&#1101;&#1083;&#1077;&#1082;&#1090;&#1088;&#1080;&#1095;&#1077;&#1089;&#1090;&#1074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2025"/>
      <sheetName val="янв.25"/>
      <sheetName val="фев.25"/>
      <sheetName val="мар.25"/>
      <sheetName val="апр.25"/>
      <sheetName val="май.25"/>
      <sheetName val="июн.25"/>
      <sheetName val="июл.25"/>
      <sheetName val="авг.25"/>
      <sheetName val="сен.25"/>
      <sheetName val="окт.25"/>
      <sheetName val="ноя.25"/>
      <sheetName val="дек.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32">
          <cell r="H232">
            <v>5000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C000"/>
    <pageSetUpPr fitToPage="1"/>
  </sheetPr>
  <dimension ref="A1:V475"/>
  <sheetViews>
    <sheetView tabSelected="1" topLeftCell="B1" zoomScale="85" zoomScaleNormal="85" workbookViewId="0">
      <pane ySplit="8" topLeftCell="A267" activePane="bottomLeft" state="frozen"/>
      <selection activeCell="F8" sqref="F8"/>
      <selection pane="bottomLeft" activeCell="E4" sqref="E4"/>
    </sheetView>
  </sheetViews>
  <sheetFormatPr defaultColWidth="9.140625" defaultRowHeight="15" x14ac:dyDescent="0.25"/>
  <cols>
    <col min="1" max="1" width="14" style="50" hidden="1" customWidth="1"/>
    <col min="2" max="2" width="26.42578125" style="5" customWidth="1"/>
    <col min="3" max="3" width="16.140625" style="50" customWidth="1"/>
    <col min="4" max="4" width="19.85546875" style="50" customWidth="1"/>
    <col min="5" max="5" width="17.7109375" style="50" bestFit="1" customWidth="1"/>
    <col min="6" max="6" width="15.42578125" style="50" customWidth="1"/>
    <col min="7" max="7" width="13.85546875" style="51" customWidth="1"/>
    <col min="8" max="8" width="12.140625" style="50" bestFit="1" customWidth="1"/>
    <col min="9" max="9" width="13.42578125" style="50" customWidth="1"/>
    <col min="10" max="10" width="12.5703125" style="50" customWidth="1"/>
    <col min="11" max="11" width="12.5703125" style="51" customWidth="1"/>
    <col min="12" max="12" width="14.140625" style="50" customWidth="1"/>
    <col min="13" max="13" width="15.7109375" style="50" customWidth="1"/>
    <col min="14" max="14" width="13.85546875" style="50" customWidth="1"/>
    <col min="15" max="15" width="13.5703125" style="51" customWidth="1"/>
    <col min="16" max="16" width="12.85546875" style="50" customWidth="1"/>
    <col min="17" max="17" width="12.28515625" style="50" customWidth="1"/>
    <col min="18" max="18" width="12.85546875" style="50" bestFit="1" customWidth="1"/>
    <col min="19" max="19" width="12.5703125" style="50" customWidth="1"/>
    <col min="20" max="21" width="12.5703125" style="50" bestFit="1" customWidth="1"/>
    <col min="22" max="22" width="14.140625" style="50" bestFit="1" customWidth="1"/>
    <col min="23" max="16384" width="9.140625" style="50"/>
  </cols>
  <sheetData>
    <row r="1" spans="1:22" ht="33" x14ac:dyDescent="0.25">
      <c r="A1" s="92"/>
      <c r="B1" s="138" t="s">
        <v>59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</row>
    <row r="2" spans="1:22" x14ac:dyDescent="0.25">
      <c r="A2" s="93"/>
      <c r="B2" s="30" t="s">
        <v>12</v>
      </c>
      <c r="C2" s="94">
        <v>45961</v>
      </c>
      <c r="D2" s="49"/>
    </row>
    <row r="3" spans="1:22" ht="18.75" x14ac:dyDescent="0.25">
      <c r="A3" s="95"/>
      <c r="B3" s="52" t="s">
        <v>0</v>
      </c>
      <c r="C3" s="30" t="s">
        <v>1</v>
      </c>
    </row>
    <row r="4" spans="1:22" ht="18.75" x14ac:dyDescent="0.25">
      <c r="A4" s="95"/>
      <c r="B4" s="53" t="s">
        <v>2</v>
      </c>
      <c r="C4" s="30" t="s">
        <v>3</v>
      </c>
    </row>
    <row r="5" spans="1:22" ht="45" x14ac:dyDescent="0.25">
      <c r="A5" s="49"/>
      <c r="B5" s="44"/>
      <c r="C5" s="30" t="s">
        <v>18</v>
      </c>
      <c r="E5" s="54"/>
      <c r="F5" s="55"/>
      <c r="G5" s="56"/>
      <c r="H5" s="55"/>
      <c r="I5" s="55"/>
      <c r="J5" s="55"/>
      <c r="K5" s="56"/>
      <c r="L5" s="55"/>
      <c r="M5" s="55"/>
      <c r="N5" s="55"/>
      <c r="O5" s="56"/>
      <c r="P5" s="55"/>
      <c r="Q5" s="55"/>
      <c r="R5" s="55"/>
      <c r="S5" s="55"/>
      <c r="T5" s="55"/>
      <c r="U5" s="55"/>
      <c r="V5" s="55"/>
    </row>
    <row r="7" spans="1:22" x14ac:dyDescent="0.25">
      <c r="A7" s="28"/>
      <c r="B7" s="28"/>
      <c r="C7" s="28"/>
      <c r="D7" s="28"/>
      <c r="E7" s="28"/>
      <c r="F7" s="28"/>
      <c r="G7" s="57" t="s">
        <v>7</v>
      </c>
      <c r="H7" s="58"/>
      <c r="I7" s="58"/>
      <c r="J7" s="58"/>
      <c r="K7" s="57"/>
      <c r="L7" s="58"/>
      <c r="M7" s="58"/>
      <c r="N7" s="58"/>
      <c r="O7" s="57"/>
      <c r="P7" s="58"/>
      <c r="Q7" s="58"/>
      <c r="R7" s="58"/>
      <c r="S7" s="58"/>
      <c r="T7" s="58"/>
      <c r="U7" s="58"/>
      <c r="V7" s="58"/>
    </row>
    <row r="8" spans="1:22" s="5" customFormat="1" ht="31.5" customHeight="1" x14ac:dyDescent="0.25">
      <c r="A8" s="96"/>
      <c r="B8" s="46" t="s">
        <v>5</v>
      </c>
      <c r="C8" s="46" t="s">
        <v>13</v>
      </c>
      <c r="D8" s="114" t="s">
        <v>58</v>
      </c>
      <c r="E8" s="47" t="s">
        <v>14</v>
      </c>
      <c r="F8" s="46" t="s">
        <v>8</v>
      </c>
      <c r="G8" s="46" t="s">
        <v>60</v>
      </c>
      <c r="H8" s="46" t="s">
        <v>39</v>
      </c>
      <c r="I8" s="46" t="s">
        <v>40</v>
      </c>
      <c r="J8" s="46" t="s">
        <v>41</v>
      </c>
      <c r="K8" s="46" t="s">
        <v>61</v>
      </c>
      <c r="L8" s="46" t="s">
        <v>42</v>
      </c>
      <c r="M8" s="46" t="s">
        <v>43</v>
      </c>
      <c r="N8" s="46" t="s">
        <v>44</v>
      </c>
      <c r="O8" s="46" t="s">
        <v>62</v>
      </c>
      <c r="P8" s="46" t="s">
        <v>45</v>
      </c>
      <c r="Q8" s="46" t="s">
        <v>46</v>
      </c>
      <c r="R8" s="46" t="s">
        <v>47</v>
      </c>
      <c r="S8" s="46" t="s">
        <v>63</v>
      </c>
      <c r="T8" s="46" t="s">
        <v>48</v>
      </c>
      <c r="U8" s="46" t="s">
        <v>49</v>
      </c>
      <c r="V8" s="46" t="s">
        <v>50</v>
      </c>
    </row>
    <row r="9" spans="1:22" x14ac:dyDescent="0.25">
      <c r="A9" s="97"/>
      <c r="B9" s="124"/>
      <c r="C9" s="1">
        <v>1</v>
      </c>
      <c r="D9" s="121">
        <v>-2500</v>
      </c>
      <c r="E9" s="118">
        <f>F9-G9-K9-O9-S9+D9</f>
        <v>-3750</v>
      </c>
      <c r="F9" s="88">
        <f>янв.25!F4+фев.25!F4+мар.25!F4+апр.25!F4+май.25!F4+июн.25!F4+июл.25!F4+авг.25!F4+сен.25!F4+окт.25!F4+ноя.25!F4+дек.25!F4</f>
        <v>12500</v>
      </c>
      <c r="G9" s="88">
        <f>H9+I9+J9</f>
        <v>3750</v>
      </c>
      <c r="H9" s="89">
        <f>янв.25!E4</f>
        <v>1250</v>
      </c>
      <c r="I9" s="89">
        <f>фев.25!E4</f>
        <v>1250</v>
      </c>
      <c r="J9" s="89">
        <f>мар.25!E4</f>
        <v>1250</v>
      </c>
      <c r="K9" s="90">
        <f>N9+M9+L9</f>
        <v>3750</v>
      </c>
      <c r="L9" s="91">
        <f>апр.25!E4</f>
        <v>1250</v>
      </c>
      <c r="M9" s="91">
        <f>май.25!E4</f>
        <v>1250</v>
      </c>
      <c r="N9" s="91">
        <f>июн.25!E4</f>
        <v>1250</v>
      </c>
      <c r="O9" s="90">
        <f>P9+Q9+R9</f>
        <v>3750</v>
      </c>
      <c r="P9" s="91">
        <f>июл.25!E4</f>
        <v>1250</v>
      </c>
      <c r="Q9" s="91">
        <f>авг.25!E4</f>
        <v>1250</v>
      </c>
      <c r="R9" s="91">
        <f>сен.25!E4</f>
        <v>1250</v>
      </c>
      <c r="S9" s="90">
        <f>T9+U9+V9</f>
        <v>2500</v>
      </c>
      <c r="T9" s="91">
        <f>окт.25!E4</f>
        <v>1250</v>
      </c>
      <c r="U9" s="91">
        <f>ноя.25!E4</f>
        <v>1250</v>
      </c>
      <c r="V9" s="91">
        <f>дек.25!E4</f>
        <v>0</v>
      </c>
    </row>
    <row r="10" spans="1:22" x14ac:dyDescent="0.25">
      <c r="A10" s="98"/>
      <c r="B10" s="124"/>
      <c r="C10" s="16">
        <v>2</v>
      </c>
      <c r="D10" s="121">
        <v>-8750</v>
      </c>
      <c r="E10" s="118">
        <f t="shared" ref="E10:E76" si="0">F10-G10-K10-O10-S10+D10</f>
        <v>-7500</v>
      </c>
      <c r="F10" s="88">
        <f>янв.25!F5+фев.25!F5+мар.25!F5+апр.25!F5+май.25!F5+июн.25!F5+июл.25!F5+авг.25!F5+сен.25!F5+окт.25!F5+ноя.25!F5+дек.25!F5</f>
        <v>15000</v>
      </c>
      <c r="G10" s="88">
        <f t="shared" ref="G10:G76" si="1">H10+I10+J10</f>
        <v>3750</v>
      </c>
      <c r="H10" s="89">
        <f>янв.25!E5</f>
        <v>1250</v>
      </c>
      <c r="I10" s="89">
        <f>фев.25!E5</f>
        <v>1250</v>
      </c>
      <c r="J10" s="89">
        <f>мар.25!E5</f>
        <v>1250</v>
      </c>
      <c r="K10" s="90">
        <f t="shared" ref="K10:K76" si="2">N10+M10+L10</f>
        <v>3750</v>
      </c>
      <c r="L10" s="91">
        <f>апр.25!E5</f>
        <v>1250</v>
      </c>
      <c r="M10" s="91">
        <f>май.25!E5</f>
        <v>1250</v>
      </c>
      <c r="N10" s="91">
        <f>июн.25!E5</f>
        <v>1250</v>
      </c>
      <c r="O10" s="90">
        <f t="shared" ref="O10:O76" si="3">P10+Q10+R10</f>
        <v>3750</v>
      </c>
      <c r="P10" s="91">
        <f>июл.25!E5</f>
        <v>1250</v>
      </c>
      <c r="Q10" s="91">
        <f>авг.25!E5</f>
        <v>1250</v>
      </c>
      <c r="R10" s="91">
        <f>сен.25!E5</f>
        <v>1250</v>
      </c>
      <c r="S10" s="90">
        <f t="shared" ref="S10:S76" si="4">T10+U10+V10</f>
        <v>2500</v>
      </c>
      <c r="T10" s="91">
        <f>окт.25!E5</f>
        <v>1250</v>
      </c>
      <c r="U10" s="91">
        <f>ноя.25!E5</f>
        <v>1250</v>
      </c>
      <c r="V10" s="91">
        <f>дек.25!E5</f>
        <v>0</v>
      </c>
    </row>
    <row r="11" spans="1:22" x14ac:dyDescent="0.25">
      <c r="A11" s="98"/>
      <c r="B11" s="124"/>
      <c r="C11" s="16">
        <v>3</v>
      </c>
      <c r="D11" s="121">
        <v>0</v>
      </c>
      <c r="E11" s="118">
        <f t="shared" si="0"/>
        <v>0</v>
      </c>
      <c r="F11" s="88">
        <f>янв.25!F6+фев.25!F6+мар.25!F6+апр.25!F6+май.25!F6+июн.25!F6+июл.25!F6+авг.25!F6+сен.25!F6+окт.25!F6+ноя.25!F6+дек.25!F6</f>
        <v>0</v>
      </c>
      <c r="G11" s="88">
        <f t="shared" si="1"/>
        <v>0</v>
      </c>
      <c r="H11" s="89">
        <f>янв.25!E6</f>
        <v>0</v>
      </c>
      <c r="I11" s="89">
        <f>фев.25!E6</f>
        <v>0</v>
      </c>
      <c r="J11" s="89">
        <f>мар.25!E6</f>
        <v>0</v>
      </c>
      <c r="K11" s="90">
        <f t="shared" si="2"/>
        <v>0</v>
      </c>
      <c r="L11" s="91">
        <f>апр.25!E6</f>
        <v>0</v>
      </c>
      <c r="M11" s="91">
        <f>май.25!E6</f>
        <v>0</v>
      </c>
      <c r="N11" s="91">
        <f>июн.25!E6</f>
        <v>0</v>
      </c>
      <c r="O11" s="90">
        <f t="shared" si="3"/>
        <v>0</v>
      </c>
      <c r="P11" s="91">
        <f>июл.25!E6</f>
        <v>0</v>
      </c>
      <c r="Q11" s="91">
        <f>авг.25!E6</f>
        <v>0</v>
      </c>
      <c r="R11" s="91">
        <f>сен.25!E6</f>
        <v>0</v>
      </c>
      <c r="S11" s="90">
        <f t="shared" si="4"/>
        <v>0</v>
      </c>
      <c r="T11" s="91">
        <f>окт.25!E6</f>
        <v>0</v>
      </c>
      <c r="U11" s="91">
        <f>ноя.25!E6</f>
        <v>0</v>
      </c>
      <c r="V11" s="91">
        <f>дек.25!E6</f>
        <v>0</v>
      </c>
    </row>
    <row r="12" spans="1:22" x14ac:dyDescent="0.25">
      <c r="A12" s="98"/>
      <c r="B12" s="124"/>
      <c r="C12" s="16">
        <v>4</v>
      </c>
      <c r="D12" s="121">
        <v>0</v>
      </c>
      <c r="E12" s="118">
        <f t="shared" si="0"/>
        <v>-1250</v>
      </c>
      <c r="F12" s="88">
        <f>янв.25!F7+фев.25!F7+мар.25!F7+апр.25!F7+май.25!F7+июн.25!F7+июл.25!F7+авг.25!F7+сен.25!F7+окт.25!F7+ноя.25!F7+дек.25!F7</f>
        <v>12500</v>
      </c>
      <c r="G12" s="88">
        <f t="shared" si="1"/>
        <v>3750</v>
      </c>
      <c r="H12" s="89">
        <f>янв.25!E7</f>
        <v>1250</v>
      </c>
      <c r="I12" s="89">
        <f>фев.25!E7</f>
        <v>1250</v>
      </c>
      <c r="J12" s="89">
        <f>мар.25!E7</f>
        <v>1250</v>
      </c>
      <c r="K12" s="90">
        <f t="shared" si="2"/>
        <v>3750</v>
      </c>
      <c r="L12" s="91">
        <f>апр.25!E7</f>
        <v>1250</v>
      </c>
      <c r="M12" s="91">
        <f>май.25!E7</f>
        <v>1250</v>
      </c>
      <c r="N12" s="91">
        <f>июн.25!E7</f>
        <v>1250</v>
      </c>
      <c r="O12" s="90">
        <f t="shared" si="3"/>
        <v>3750</v>
      </c>
      <c r="P12" s="91">
        <f>июл.25!E7</f>
        <v>1250</v>
      </c>
      <c r="Q12" s="91">
        <f>авг.25!E7</f>
        <v>1250</v>
      </c>
      <c r="R12" s="91">
        <f>сен.25!E7</f>
        <v>1250</v>
      </c>
      <c r="S12" s="90">
        <f t="shared" si="4"/>
        <v>2500</v>
      </c>
      <c r="T12" s="91">
        <f>окт.25!E7</f>
        <v>1250</v>
      </c>
      <c r="U12" s="91">
        <f>ноя.25!E7</f>
        <v>1250</v>
      </c>
      <c r="V12" s="91">
        <f>дек.25!E7</f>
        <v>0</v>
      </c>
    </row>
    <row r="13" spans="1:22" x14ac:dyDescent="0.25">
      <c r="A13" s="98"/>
      <c r="B13" s="124"/>
      <c r="C13" s="16">
        <v>5</v>
      </c>
      <c r="D13" s="121">
        <v>2500</v>
      </c>
      <c r="E13" s="118">
        <f t="shared" si="0"/>
        <v>-1250</v>
      </c>
      <c r="F13" s="88">
        <f>янв.25!F8+фев.25!F8+мар.25!F8+апр.25!F8+май.25!F8+июн.25!F8+июл.25!F8+авг.25!F8+сен.25!F8+окт.25!F8+ноя.25!F8+дек.25!F8</f>
        <v>10000</v>
      </c>
      <c r="G13" s="88">
        <f t="shared" si="1"/>
        <v>3750</v>
      </c>
      <c r="H13" s="89">
        <f>янв.25!E8</f>
        <v>1250</v>
      </c>
      <c r="I13" s="89">
        <f>фев.25!E8</f>
        <v>1250</v>
      </c>
      <c r="J13" s="89">
        <f>мар.25!E8</f>
        <v>1250</v>
      </c>
      <c r="K13" s="90">
        <f t="shared" si="2"/>
        <v>3750</v>
      </c>
      <c r="L13" s="91">
        <f>апр.25!E8</f>
        <v>1250</v>
      </c>
      <c r="M13" s="91">
        <f>май.25!E8</f>
        <v>1250</v>
      </c>
      <c r="N13" s="91">
        <f>июн.25!E8</f>
        <v>1250</v>
      </c>
      <c r="O13" s="90">
        <f t="shared" si="3"/>
        <v>3750</v>
      </c>
      <c r="P13" s="91">
        <f>июл.25!E8</f>
        <v>1250</v>
      </c>
      <c r="Q13" s="91">
        <f>авг.25!E8</f>
        <v>1250</v>
      </c>
      <c r="R13" s="91">
        <f>сен.25!E8</f>
        <v>1250</v>
      </c>
      <c r="S13" s="90">
        <f t="shared" si="4"/>
        <v>2500</v>
      </c>
      <c r="T13" s="91">
        <f>окт.25!E8</f>
        <v>1250</v>
      </c>
      <c r="U13" s="91">
        <f>ноя.25!E8</f>
        <v>1250</v>
      </c>
      <c r="V13" s="91">
        <f>дек.25!E8</f>
        <v>0</v>
      </c>
    </row>
    <row r="14" spans="1:22" x14ac:dyDescent="0.25">
      <c r="A14" s="98"/>
      <c r="B14" s="124"/>
      <c r="C14" s="16">
        <v>6</v>
      </c>
      <c r="D14" s="121">
        <v>0</v>
      </c>
      <c r="E14" s="118">
        <f t="shared" si="0"/>
        <v>-3750</v>
      </c>
      <c r="F14" s="88">
        <f>янв.25!F9+фев.25!F9+мар.25!F9+апр.25!F9+май.25!F9+июн.25!F9+июл.25!F9+авг.25!F9+сен.25!F9+окт.25!F9+ноя.25!F9+дек.25!F9</f>
        <v>10000</v>
      </c>
      <c r="G14" s="88">
        <f t="shared" si="1"/>
        <v>3750</v>
      </c>
      <c r="H14" s="89">
        <f>янв.25!E9</f>
        <v>1250</v>
      </c>
      <c r="I14" s="89">
        <f>фев.25!E9</f>
        <v>1250</v>
      </c>
      <c r="J14" s="89">
        <f>мар.25!E9</f>
        <v>1250</v>
      </c>
      <c r="K14" s="90">
        <f t="shared" si="2"/>
        <v>3750</v>
      </c>
      <c r="L14" s="91">
        <f>апр.25!E9</f>
        <v>1250</v>
      </c>
      <c r="M14" s="91">
        <f>май.25!E9</f>
        <v>1250</v>
      </c>
      <c r="N14" s="91">
        <f>июн.25!E9</f>
        <v>1250</v>
      </c>
      <c r="O14" s="90">
        <f t="shared" si="3"/>
        <v>3750</v>
      </c>
      <c r="P14" s="91">
        <f>июл.25!E9</f>
        <v>1250</v>
      </c>
      <c r="Q14" s="91">
        <f>авг.25!E9</f>
        <v>1250</v>
      </c>
      <c r="R14" s="91">
        <f>сен.25!E9</f>
        <v>1250</v>
      </c>
      <c r="S14" s="90">
        <f t="shared" si="4"/>
        <v>2500</v>
      </c>
      <c r="T14" s="91">
        <f>окт.25!E9</f>
        <v>1250</v>
      </c>
      <c r="U14" s="91">
        <f>ноя.25!E9</f>
        <v>1250</v>
      </c>
      <c r="V14" s="91">
        <f>дек.25!E9</f>
        <v>0</v>
      </c>
    </row>
    <row r="15" spans="1:22" x14ac:dyDescent="0.25">
      <c r="A15" s="98"/>
      <c r="B15" s="124"/>
      <c r="C15" s="16">
        <v>7</v>
      </c>
      <c r="D15" s="121">
        <v>0</v>
      </c>
      <c r="E15" s="118">
        <f t="shared" si="0"/>
        <v>-3750</v>
      </c>
      <c r="F15" s="88">
        <f>янв.25!F10+фев.25!F10+мар.25!F10+апр.25!F10+май.25!F10+июн.25!F10+июл.25!F10+авг.25!F10+сен.25!F10+окт.25!F10+ноя.25!F10+дек.25!F10</f>
        <v>10000</v>
      </c>
      <c r="G15" s="88">
        <f t="shared" si="1"/>
        <v>3750</v>
      </c>
      <c r="H15" s="89">
        <f>янв.25!E10</f>
        <v>1250</v>
      </c>
      <c r="I15" s="89">
        <f>фев.25!E10</f>
        <v>1250</v>
      </c>
      <c r="J15" s="89">
        <f>мар.25!E10</f>
        <v>1250</v>
      </c>
      <c r="K15" s="90">
        <f t="shared" si="2"/>
        <v>3750</v>
      </c>
      <c r="L15" s="91">
        <f>апр.25!E10</f>
        <v>1250</v>
      </c>
      <c r="M15" s="91">
        <f>май.25!E10</f>
        <v>1250</v>
      </c>
      <c r="N15" s="91">
        <f>июн.25!E10</f>
        <v>1250</v>
      </c>
      <c r="O15" s="90">
        <f t="shared" si="3"/>
        <v>3750</v>
      </c>
      <c r="P15" s="91">
        <f>июл.25!E10</f>
        <v>1250</v>
      </c>
      <c r="Q15" s="91">
        <f>авг.25!E10</f>
        <v>1250</v>
      </c>
      <c r="R15" s="91">
        <f>сен.25!E10</f>
        <v>1250</v>
      </c>
      <c r="S15" s="90">
        <f t="shared" si="4"/>
        <v>2500</v>
      </c>
      <c r="T15" s="91">
        <f>окт.25!E10</f>
        <v>1250</v>
      </c>
      <c r="U15" s="91">
        <f>ноя.25!E10</f>
        <v>1250</v>
      </c>
      <c r="V15" s="91">
        <f>дек.25!E10</f>
        <v>0</v>
      </c>
    </row>
    <row r="16" spans="1:22" x14ac:dyDescent="0.25">
      <c r="A16" s="98"/>
      <c r="B16" s="124"/>
      <c r="C16" s="16">
        <v>8</v>
      </c>
      <c r="D16" s="121">
        <v>-3750</v>
      </c>
      <c r="E16" s="118">
        <f t="shared" si="0"/>
        <v>-1250</v>
      </c>
      <c r="F16" s="88">
        <f>янв.25!F11+фев.25!F11+мар.25!F11+апр.25!F11+май.25!F11+июн.25!F11+июл.25!F11+авг.25!F11+сен.25!F11+окт.25!F11+ноя.25!F11+дек.25!F11</f>
        <v>16250</v>
      </c>
      <c r="G16" s="88">
        <f t="shared" si="1"/>
        <v>3750</v>
      </c>
      <c r="H16" s="89">
        <f>янв.25!E11</f>
        <v>1250</v>
      </c>
      <c r="I16" s="89">
        <f>фев.25!E11</f>
        <v>1250</v>
      </c>
      <c r="J16" s="89">
        <f>мар.25!E11</f>
        <v>1250</v>
      </c>
      <c r="K16" s="90">
        <f t="shared" si="2"/>
        <v>3750</v>
      </c>
      <c r="L16" s="91">
        <f>апр.25!E11</f>
        <v>1250</v>
      </c>
      <c r="M16" s="91">
        <f>май.25!E11</f>
        <v>1250</v>
      </c>
      <c r="N16" s="91">
        <f>июн.25!E11</f>
        <v>1250</v>
      </c>
      <c r="O16" s="90">
        <f t="shared" si="3"/>
        <v>3750</v>
      </c>
      <c r="P16" s="91">
        <f>июл.25!E11</f>
        <v>1250</v>
      </c>
      <c r="Q16" s="91">
        <f>авг.25!E11</f>
        <v>1250</v>
      </c>
      <c r="R16" s="91">
        <f>сен.25!E11</f>
        <v>1250</v>
      </c>
      <c r="S16" s="90">
        <f t="shared" si="4"/>
        <v>2500</v>
      </c>
      <c r="T16" s="91">
        <f>окт.25!E11</f>
        <v>1250</v>
      </c>
      <c r="U16" s="91">
        <f>ноя.25!E11</f>
        <v>1250</v>
      </c>
      <c r="V16" s="91">
        <f>дек.25!E11</f>
        <v>0</v>
      </c>
    </row>
    <row r="17" spans="1:22" x14ac:dyDescent="0.25">
      <c r="A17" s="98"/>
      <c r="B17" s="124"/>
      <c r="C17" s="16">
        <v>9</v>
      </c>
      <c r="D17" s="121">
        <v>-15000</v>
      </c>
      <c r="E17" s="118">
        <f t="shared" si="0"/>
        <v>1250</v>
      </c>
      <c r="F17" s="88">
        <f>янв.25!F12+фев.25!F12+мар.25!F12+апр.25!F12+май.25!F12+июн.25!F12+июл.25!F12+авг.25!F12+сен.25!F12+окт.25!F12+ноя.25!F12+дек.25!F12</f>
        <v>30000</v>
      </c>
      <c r="G17" s="88">
        <f t="shared" si="1"/>
        <v>3750</v>
      </c>
      <c r="H17" s="89">
        <f>янв.25!E12</f>
        <v>1250</v>
      </c>
      <c r="I17" s="89">
        <f>фев.25!E12</f>
        <v>1250</v>
      </c>
      <c r="J17" s="89">
        <f>мар.25!E12</f>
        <v>1250</v>
      </c>
      <c r="K17" s="90">
        <f t="shared" si="2"/>
        <v>3750</v>
      </c>
      <c r="L17" s="91">
        <f>апр.25!E12</f>
        <v>1250</v>
      </c>
      <c r="M17" s="91">
        <f>май.25!E12</f>
        <v>1250</v>
      </c>
      <c r="N17" s="91">
        <f>июн.25!E12</f>
        <v>1250</v>
      </c>
      <c r="O17" s="90">
        <f t="shared" si="3"/>
        <v>3750</v>
      </c>
      <c r="P17" s="91">
        <f>июл.25!E12</f>
        <v>1250</v>
      </c>
      <c r="Q17" s="91">
        <f>авг.25!E12</f>
        <v>1250</v>
      </c>
      <c r="R17" s="91">
        <f>сен.25!E12</f>
        <v>1250</v>
      </c>
      <c r="S17" s="90">
        <f t="shared" si="4"/>
        <v>2500</v>
      </c>
      <c r="T17" s="91">
        <f>окт.25!E12</f>
        <v>1250</v>
      </c>
      <c r="U17" s="91">
        <f>ноя.25!E12</f>
        <v>1250</v>
      </c>
      <c r="V17" s="91">
        <f>дек.25!E12</f>
        <v>0</v>
      </c>
    </row>
    <row r="18" spans="1:22" x14ac:dyDescent="0.25">
      <c r="A18" s="98"/>
      <c r="B18" s="124"/>
      <c r="C18" s="16">
        <v>10</v>
      </c>
      <c r="D18" s="121">
        <v>-2500</v>
      </c>
      <c r="E18" s="118">
        <f t="shared" si="0"/>
        <v>-2500</v>
      </c>
      <c r="F18" s="88">
        <f>янв.25!F13+фев.25!F13+мар.25!F13+апр.25!F13+май.25!F13+июн.25!F13+июл.25!F13+авг.25!F13+сен.25!F13+окт.25!F13+ноя.25!F13+дек.25!F13</f>
        <v>13750</v>
      </c>
      <c r="G18" s="88">
        <f t="shared" si="1"/>
        <v>3750</v>
      </c>
      <c r="H18" s="89">
        <f>янв.25!E13</f>
        <v>1250</v>
      </c>
      <c r="I18" s="89">
        <f>фев.25!E13</f>
        <v>1250</v>
      </c>
      <c r="J18" s="89">
        <f>мар.25!E13</f>
        <v>1250</v>
      </c>
      <c r="K18" s="90">
        <f t="shared" si="2"/>
        <v>3750</v>
      </c>
      <c r="L18" s="91">
        <f>апр.25!E13</f>
        <v>1250</v>
      </c>
      <c r="M18" s="91">
        <f>май.25!E13</f>
        <v>1250</v>
      </c>
      <c r="N18" s="91">
        <f>июн.25!E13</f>
        <v>1250</v>
      </c>
      <c r="O18" s="90">
        <f t="shared" si="3"/>
        <v>3750</v>
      </c>
      <c r="P18" s="91">
        <f>июл.25!E13</f>
        <v>1250</v>
      </c>
      <c r="Q18" s="91">
        <f>авг.25!E13</f>
        <v>1250</v>
      </c>
      <c r="R18" s="91">
        <f>сен.25!E13</f>
        <v>1250</v>
      </c>
      <c r="S18" s="90">
        <f t="shared" si="4"/>
        <v>2500</v>
      </c>
      <c r="T18" s="91">
        <f>окт.25!E13</f>
        <v>1250</v>
      </c>
      <c r="U18" s="91">
        <f>ноя.25!E13</f>
        <v>1250</v>
      </c>
      <c r="V18" s="91">
        <f>дек.25!E13</f>
        <v>0</v>
      </c>
    </row>
    <row r="19" spans="1:22" x14ac:dyDescent="0.25">
      <c r="A19" s="98"/>
      <c r="B19" s="124"/>
      <c r="C19" s="16">
        <v>11</v>
      </c>
      <c r="D19" s="121">
        <v>0</v>
      </c>
      <c r="E19" s="118">
        <f t="shared" si="0"/>
        <v>-1250</v>
      </c>
      <c r="F19" s="88">
        <f>янв.25!F14+фев.25!F14+мар.25!F14+апр.25!F14+май.25!F14+июн.25!F14+июл.25!F14+авг.25!F14+сен.25!F14+окт.25!F14+ноя.25!F14+дек.25!F14</f>
        <v>12500</v>
      </c>
      <c r="G19" s="88">
        <f t="shared" si="1"/>
        <v>3750</v>
      </c>
      <c r="H19" s="89">
        <f>янв.25!E14</f>
        <v>1250</v>
      </c>
      <c r="I19" s="89">
        <f>фев.25!E14</f>
        <v>1250</v>
      </c>
      <c r="J19" s="89">
        <f>мар.25!E14</f>
        <v>1250</v>
      </c>
      <c r="K19" s="90">
        <f t="shared" si="2"/>
        <v>3750</v>
      </c>
      <c r="L19" s="91">
        <f>апр.25!E14</f>
        <v>1250</v>
      </c>
      <c r="M19" s="91">
        <f>май.25!E14</f>
        <v>1250</v>
      </c>
      <c r="N19" s="91">
        <f>июн.25!E14</f>
        <v>1250</v>
      </c>
      <c r="O19" s="90">
        <f t="shared" si="3"/>
        <v>3750</v>
      </c>
      <c r="P19" s="91">
        <f>июл.25!E14</f>
        <v>1250</v>
      </c>
      <c r="Q19" s="91">
        <f>авг.25!E14</f>
        <v>1250</v>
      </c>
      <c r="R19" s="91">
        <f>сен.25!E14</f>
        <v>1250</v>
      </c>
      <c r="S19" s="90">
        <f t="shared" si="4"/>
        <v>2500</v>
      </c>
      <c r="T19" s="91">
        <f>окт.25!E14</f>
        <v>1250</v>
      </c>
      <c r="U19" s="91">
        <f>ноя.25!E14</f>
        <v>1250</v>
      </c>
      <c r="V19" s="91">
        <f>дек.25!E14</f>
        <v>0</v>
      </c>
    </row>
    <row r="20" spans="1:22" x14ac:dyDescent="0.25">
      <c r="A20" s="100"/>
      <c r="B20" s="124"/>
      <c r="C20" s="16">
        <v>12</v>
      </c>
      <c r="D20" s="121">
        <v>-1250</v>
      </c>
      <c r="E20" s="118">
        <f t="shared" si="0"/>
        <v>-2500</v>
      </c>
      <c r="F20" s="88">
        <f>янв.25!F15+фев.25!F15+мар.25!F15+апр.25!F15+май.25!F15+июн.25!F15+июл.25!F15+авг.25!F15+сен.25!F15+окт.25!F15+ноя.25!F15+дек.25!F15</f>
        <v>12500</v>
      </c>
      <c r="G20" s="88">
        <f t="shared" si="1"/>
        <v>3750</v>
      </c>
      <c r="H20" s="89">
        <f>янв.25!E15</f>
        <v>1250</v>
      </c>
      <c r="I20" s="89">
        <f>фев.25!E15</f>
        <v>1250</v>
      </c>
      <c r="J20" s="89">
        <f>мар.25!E15</f>
        <v>1250</v>
      </c>
      <c r="K20" s="90">
        <f t="shared" si="2"/>
        <v>3750</v>
      </c>
      <c r="L20" s="91">
        <f>апр.25!E15</f>
        <v>1250</v>
      </c>
      <c r="M20" s="91">
        <f>май.25!E15</f>
        <v>1250</v>
      </c>
      <c r="N20" s="91">
        <f>июн.25!E15</f>
        <v>1250</v>
      </c>
      <c r="O20" s="90">
        <f t="shared" si="3"/>
        <v>3750</v>
      </c>
      <c r="P20" s="91">
        <f>июл.25!E15</f>
        <v>1250</v>
      </c>
      <c r="Q20" s="91">
        <f>авг.25!E15</f>
        <v>1250</v>
      </c>
      <c r="R20" s="91">
        <f>сен.25!E15</f>
        <v>1250</v>
      </c>
      <c r="S20" s="90">
        <f t="shared" si="4"/>
        <v>2500</v>
      </c>
      <c r="T20" s="91">
        <f>окт.25!E15</f>
        <v>1250</v>
      </c>
      <c r="U20" s="91">
        <f>ноя.25!E15</f>
        <v>1250</v>
      </c>
      <c r="V20" s="91">
        <f>дек.25!E15</f>
        <v>0</v>
      </c>
    </row>
    <row r="21" spans="1:22" x14ac:dyDescent="0.25">
      <c r="A21" s="98"/>
      <c r="B21" s="124"/>
      <c r="C21" s="16">
        <v>13</v>
      </c>
      <c r="D21" s="121">
        <v>-11200</v>
      </c>
      <c r="E21" s="118">
        <f t="shared" si="0"/>
        <v>-24950</v>
      </c>
      <c r="F21" s="88">
        <f>янв.25!F16+фев.25!F16+мар.25!F16+апр.25!F16+май.25!F16+июн.25!F16+июл.25!F16+авг.25!F16+сен.25!F16+окт.25!F16+ноя.25!F16+дек.25!F16</f>
        <v>0</v>
      </c>
      <c r="G21" s="88">
        <f t="shared" si="1"/>
        <v>3750</v>
      </c>
      <c r="H21" s="89">
        <f>янв.25!E16</f>
        <v>1250</v>
      </c>
      <c r="I21" s="89">
        <f>фев.25!E16</f>
        <v>1250</v>
      </c>
      <c r="J21" s="89">
        <f>мар.25!E16</f>
        <v>1250</v>
      </c>
      <c r="K21" s="90">
        <f t="shared" si="2"/>
        <v>3750</v>
      </c>
      <c r="L21" s="91">
        <f>апр.25!E16</f>
        <v>1250</v>
      </c>
      <c r="M21" s="91">
        <f>май.25!E16</f>
        <v>1250</v>
      </c>
      <c r="N21" s="91">
        <f>июн.25!E16</f>
        <v>1250</v>
      </c>
      <c r="O21" s="90">
        <f t="shared" si="3"/>
        <v>3750</v>
      </c>
      <c r="P21" s="91">
        <f>июл.25!E16</f>
        <v>1250</v>
      </c>
      <c r="Q21" s="91">
        <f>авг.25!E16</f>
        <v>1250</v>
      </c>
      <c r="R21" s="91">
        <f>сен.25!E16</f>
        <v>1250</v>
      </c>
      <c r="S21" s="90">
        <f t="shared" si="4"/>
        <v>2500</v>
      </c>
      <c r="T21" s="91">
        <f>окт.25!E16</f>
        <v>1250</v>
      </c>
      <c r="U21" s="91">
        <f>ноя.25!E16</f>
        <v>1250</v>
      </c>
      <c r="V21" s="91">
        <f>дек.25!E16</f>
        <v>0</v>
      </c>
    </row>
    <row r="22" spans="1:22" x14ac:dyDescent="0.25">
      <c r="A22" s="98"/>
      <c r="B22" s="124"/>
      <c r="C22" s="16">
        <v>14</v>
      </c>
      <c r="D22" s="121">
        <v>-2363</v>
      </c>
      <c r="E22" s="118">
        <f t="shared" si="0"/>
        <v>-862</v>
      </c>
      <c r="F22" s="88">
        <f>янв.25!F17+фев.25!F17+мар.25!F17+апр.25!F17+май.25!F17+июн.25!F17+июл.25!F17+авг.25!F17+сен.25!F17+окт.25!F17+ноя.25!F17+дек.25!F17</f>
        <v>15251</v>
      </c>
      <c r="G22" s="88">
        <f t="shared" si="1"/>
        <v>3750</v>
      </c>
      <c r="H22" s="89">
        <f>янв.25!E17</f>
        <v>1250</v>
      </c>
      <c r="I22" s="89">
        <f>фев.25!E17</f>
        <v>1250</v>
      </c>
      <c r="J22" s="89">
        <f>мар.25!E17</f>
        <v>1250</v>
      </c>
      <c r="K22" s="90">
        <f t="shared" si="2"/>
        <v>3750</v>
      </c>
      <c r="L22" s="91">
        <f>апр.25!E17</f>
        <v>1250</v>
      </c>
      <c r="M22" s="91">
        <f>май.25!E17</f>
        <v>1250</v>
      </c>
      <c r="N22" s="91">
        <f>июн.25!E17</f>
        <v>1250</v>
      </c>
      <c r="O22" s="90">
        <f t="shared" si="3"/>
        <v>3750</v>
      </c>
      <c r="P22" s="91">
        <f>июл.25!E17</f>
        <v>1250</v>
      </c>
      <c r="Q22" s="91">
        <f>авг.25!E17</f>
        <v>1250</v>
      </c>
      <c r="R22" s="91">
        <f>сен.25!E17</f>
        <v>1250</v>
      </c>
      <c r="S22" s="90">
        <f t="shared" si="4"/>
        <v>2500</v>
      </c>
      <c r="T22" s="91">
        <f>окт.25!E17</f>
        <v>1250</v>
      </c>
      <c r="U22" s="91">
        <f>ноя.25!E17</f>
        <v>1250</v>
      </c>
      <c r="V22" s="91">
        <f>дек.25!E17</f>
        <v>0</v>
      </c>
    </row>
    <row r="23" spans="1:22" x14ac:dyDescent="0.25">
      <c r="A23" s="98"/>
      <c r="B23" s="124"/>
      <c r="C23" s="16" t="s">
        <v>20</v>
      </c>
      <c r="D23" s="121">
        <v>-1000</v>
      </c>
      <c r="E23" s="118">
        <f t="shared" si="0"/>
        <v>-3750</v>
      </c>
      <c r="F23" s="88">
        <f>янв.25!F18+фев.25!F18+мар.25!F18+апр.25!F18+май.25!F18+июн.25!F18+июл.25!F18+авг.25!F18+сен.25!F18+окт.25!F18+ноя.25!F18+дек.25!F18</f>
        <v>11000</v>
      </c>
      <c r="G23" s="88">
        <f t="shared" si="1"/>
        <v>3750</v>
      </c>
      <c r="H23" s="89">
        <f>янв.25!E18</f>
        <v>1250</v>
      </c>
      <c r="I23" s="89">
        <f>фев.25!E18</f>
        <v>1250</v>
      </c>
      <c r="J23" s="89">
        <f>мар.25!E18</f>
        <v>1250</v>
      </c>
      <c r="K23" s="90">
        <f t="shared" si="2"/>
        <v>3750</v>
      </c>
      <c r="L23" s="91">
        <f>апр.25!E18</f>
        <v>1250</v>
      </c>
      <c r="M23" s="91">
        <f>май.25!E18</f>
        <v>1250</v>
      </c>
      <c r="N23" s="91">
        <f>июн.25!E18</f>
        <v>1250</v>
      </c>
      <c r="O23" s="90">
        <f t="shared" si="3"/>
        <v>3750</v>
      </c>
      <c r="P23" s="91">
        <f>июл.25!E18</f>
        <v>1250</v>
      </c>
      <c r="Q23" s="91">
        <f>авг.25!E18</f>
        <v>1250</v>
      </c>
      <c r="R23" s="91">
        <f>сен.25!E18</f>
        <v>1250</v>
      </c>
      <c r="S23" s="90">
        <f t="shared" si="4"/>
        <v>2500</v>
      </c>
      <c r="T23" s="91">
        <f>окт.25!E18</f>
        <v>1250</v>
      </c>
      <c r="U23" s="91">
        <f>ноя.25!E18</f>
        <v>1250</v>
      </c>
      <c r="V23" s="91">
        <f>дек.25!E18</f>
        <v>0</v>
      </c>
    </row>
    <row r="24" spans="1:22" x14ac:dyDescent="0.25">
      <c r="A24" s="98"/>
      <c r="B24" s="124"/>
      <c r="C24" s="16" t="s">
        <v>15</v>
      </c>
      <c r="D24" s="121">
        <v>-1000</v>
      </c>
      <c r="E24" s="118">
        <f t="shared" si="0"/>
        <v>-3750</v>
      </c>
      <c r="F24" s="88">
        <f>янв.25!F19+фев.25!F19+мар.25!F19+апр.25!F19+май.25!F19+июн.25!F19+июл.25!F19+авг.25!F19+сен.25!F19+окт.25!F19+ноя.25!F19+дек.25!F19</f>
        <v>11000</v>
      </c>
      <c r="G24" s="88">
        <f t="shared" si="1"/>
        <v>3750</v>
      </c>
      <c r="H24" s="89">
        <f>янв.25!E19</f>
        <v>1250</v>
      </c>
      <c r="I24" s="89">
        <f>фев.25!E19</f>
        <v>1250</v>
      </c>
      <c r="J24" s="89">
        <f>мар.25!E19</f>
        <v>1250</v>
      </c>
      <c r="K24" s="90">
        <f t="shared" si="2"/>
        <v>3750</v>
      </c>
      <c r="L24" s="91">
        <f>апр.25!E19</f>
        <v>1250</v>
      </c>
      <c r="M24" s="91">
        <f>май.25!E19</f>
        <v>1250</v>
      </c>
      <c r="N24" s="91">
        <f>июн.25!E19</f>
        <v>1250</v>
      </c>
      <c r="O24" s="90">
        <f t="shared" si="3"/>
        <v>3750</v>
      </c>
      <c r="P24" s="91">
        <f>июл.25!E19</f>
        <v>1250</v>
      </c>
      <c r="Q24" s="91">
        <f>авг.25!E19</f>
        <v>1250</v>
      </c>
      <c r="R24" s="91">
        <f>сен.25!E19</f>
        <v>1250</v>
      </c>
      <c r="S24" s="90">
        <f t="shared" si="4"/>
        <v>2500</v>
      </c>
      <c r="T24" s="91">
        <f>окт.25!E19</f>
        <v>1250</v>
      </c>
      <c r="U24" s="91">
        <f>ноя.25!E19</f>
        <v>1250</v>
      </c>
      <c r="V24" s="91">
        <f>дек.25!E19</f>
        <v>0</v>
      </c>
    </row>
    <row r="25" spans="1:22" x14ac:dyDescent="0.25">
      <c r="A25" s="98"/>
      <c r="B25" s="124"/>
      <c r="C25" s="16" t="s">
        <v>19</v>
      </c>
      <c r="D25" s="121">
        <v>-2500</v>
      </c>
      <c r="E25" s="118">
        <f t="shared" si="0"/>
        <v>-6250</v>
      </c>
      <c r="F25" s="88">
        <f>янв.25!F20+фев.25!F20+мар.25!F20+апр.25!F20+май.25!F20+июн.25!F20+июл.25!F20+авг.25!F20+сен.25!F20+окт.25!F20+ноя.25!F20+дек.25!F20</f>
        <v>10000</v>
      </c>
      <c r="G25" s="88">
        <f t="shared" si="1"/>
        <v>3750</v>
      </c>
      <c r="H25" s="89">
        <f>янв.25!E20</f>
        <v>1250</v>
      </c>
      <c r="I25" s="89">
        <f>фев.25!E20</f>
        <v>1250</v>
      </c>
      <c r="J25" s="89">
        <f>мар.25!E20</f>
        <v>1250</v>
      </c>
      <c r="K25" s="90">
        <f t="shared" si="2"/>
        <v>3750</v>
      </c>
      <c r="L25" s="91">
        <f>апр.25!E20</f>
        <v>1250</v>
      </c>
      <c r="M25" s="91">
        <f>май.25!E20</f>
        <v>1250</v>
      </c>
      <c r="N25" s="91">
        <f>июн.25!E20</f>
        <v>1250</v>
      </c>
      <c r="O25" s="90">
        <f t="shared" si="3"/>
        <v>3750</v>
      </c>
      <c r="P25" s="91">
        <f>июл.25!E20</f>
        <v>1250</v>
      </c>
      <c r="Q25" s="91">
        <f>авг.25!E20</f>
        <v>1250</v>
      </c>
      <c r="R25" s="91">
        <f>сен.25!E20</f>
        <v>1250</v>
      </c>
      <c r="S25" s="90">
        <f t="shared" si="4"/>
        <v>2500</v>
      </c>
      <c r="T25" s="91">
        <f>окт.25!E20</f>
        <v>1250</v>
      </c>
      <c r="U25" s="91">
        <f>ноя.25!E20</f>
        <v>1250</v>
      </c>
      <c r="V25" s="91">
        <f>дек.25!E20</f>
        <v>0</v>
      </c>
    </row>
    <row r="26" spans="1:22" x14ac:dyDescent="0.25">
      <c r="A26" s="98"/>
      <c r="B26" s="124"/>
      <c r="C26" s="16">
        <v>15</v>
      </c>
      <c r="D26" s="121">
        <v>-2400</v>
      </c>
      <c r="E26" s="118">
        <f t="shared" si="0"/>
        <v>-2400</v>
      </c>
      <c r="F26" s="88">
        <f>янв.25!F21+фев.25!F21+мар.25!F21+апр.25!F21+май.25!F21+июн.25!F21+июл.25!F21+авг.25!F21+сен.25!F21+окт.25!F21+ноя.25!F21+дек.25!F21</f>
        <v>13750</v>
      </c>
      <c r="G26" s="88">
        <f t="shared" si="1"/>
        <v>3750</v>
      </c>
      <c r="H26" s="89">
        <f>янв.25!E21</f>
        <v>1250</v>
      </c>
      <c r="I26" s="89">
        <f>фев.25!E21</f>
        <v>1250</v>
      </c>
      <c r="J26" s="89">
        <f>мар.25!E21</f>
        <v>1250</v>
      </c>
      <c r="K26" s="90">
        <f t="shared" si="2"/>
        <v>3750</v>
      </c>
      <c r="L26" s="91">
        <f>апр.25!E21</f>
        <v>1250</v>
      </c>
      <c r="M26" s="91">
        <f>май.25!E21</f>
        <v>1250</v>
      </c>
      <c r="N26" s="91">
        <f>июн.25!E21</f>
        <v>1250</v>
      </c>
      <c r="O26" s="90">
        <f t="shared" si="3"/>
        <v>3750</v>
      </c>
      <c r="P26" s="91">
        <f>июл.25!E21</f>
        <v>1250</v>
      </c>
      <c r="Q26" s="91">
        <f>авг.25!E21</f>
        <v>1250</v>
      </c>
      <c r="R26" s="91">
        <f>сен.25!E21</f>
        <v>1250</v>
      </c>
      <c r="S26" s="90">
        <f t="shared" si="4"/>
        <v>2500</v>
      </c>
      <c r="T26" s="91">
        <f>окт.25!E21</f>
        <v>1250</v>
      </c>
      <c r="U26" s="91">
        <f>ноя.25!E21</f>
        <v>1250</v>
      </c>
      <c r="V26" s="91">
        <f>дек.25!E21</f>
        <v>0</v>
      </c>
    </row>
    <row r="27" spans="1:22" x14ac:dyDescent="0.25">
      <c r="A27" s="99"/>
      <c r="B27" s="124"/>
      <c r="C27" s="16" t="s">
        <v>17</v>
      </c>
      <c r="D27" s="121">
        <v>4560</v>
      </c>
      <c r="E27" s="118">
        <f t="shared" si="0"/>
        <v>1260</v>
      </c>
      <c r="F27" s="88">
        <f>янв.25!F22+фев.25!F22+мар.25!F22+апр.25!F22+май.25!F22+июн.25!F22+июл.25!F22+авг.25!F22+сен.25!F22+окт.25!F22+ноя.25!F22+дек.25!F22</f>
        <v>10450</v>
      </c>
      <c r="G27" s="88">
        <f t="shared" si="1"/>
        <v>3750</v>
      </c>
      <c r="H27" s="89">
        <f>янв.25!E22</f>
        <v>1250</v>
      </c>
      <c r="I27" s="89">
        <f>фев.25!E22</f>
        <v>1250</v>
      </c>
      <c r="J27" s="89">
        <f>мар.25!E22</f>
        <v>1250</v>
      </c>
      <c r="K27" s="90">
        <f t="shared" si="2"/>
        <v>3750</v>
      </c>
      <c r="L27" s="91">
        <f>апр.25!E22</f>
        <v>1250</v>
      </c>
      <c r="M27" s="91">
        <f>май.25!E22</f>
        <v>1250</v>
      </c>
      <c r="N27" s="91">
        <f>июн.25!E22</f>
        <v>1250</v>
      </c>
      <c r="O27" s="90">
        <f t="shared" si="3"/>
        <v>3750</v>
      </c>
      <c r="P27" s="91">
        <f>июл.25!E22</f>
        <v>1250</v>
      </c>
      <c r="Q27" s="91">
        <f>авг.25!E22</f>
        <v>1250</v>
      </c>
      <c r="R27" s="91">
        <f>сен.25!E22</f>
        <v>1250</v>
      </c>
      <c r="S27" s="90">
        <f t="shared" si="4"/>
        <v>2500</v>
      </c>
      <c r="T27" s="91">
        <f>окт.25!E22</f>
        <v>1250</v>
      </c>
      <c r="U27" s="91">
        <f>ноя.25!E22</f>
        <v>1250</v>
      </c>
      <c r="V27" s="91">
        <f>дек.25!E22</f>
        <v>0</v>
      </c>
    </row>
    <row r="28" spans="1:22" x14ac:dyDescent="0.25">
      <c r="A28" s="99"/>
      <c r="B28" s="124"/>
      <c r="C28" s="16" t="s">
        <v>27</v>
      </c>
      <c r="D28" s="121">
        <v>-56250</v>
      </c>
      <c r="E28" s="118">
        <f t="shared" si="0"/>
        <v>-70000</v>
      </c>
      <c r="F28" s="88">
        <f>янв.25!F23+фев.25!F23+мар.25!F23+апр.25!F23+май.25!F23+июн.25!F23+июл.25!F23+авг.25!F23+сен.25!F23+окт.25!F23+ноя.25!F23+дек.25!F23</f>
        <v>0</v>
      </c>
      <c r="G28" s="88">
        <f t="shared" si="1"/>
        <v>3750</v>
      </c>
      <c r="H28" s="89">
        <f>янв.25!E23</f>
        <v>1250</v>
      </c>
      <c r="I28" s="89">
        <f>фев.25!E23</f>
        <v>1250</v>
      </c>
      <c r="J28" s="89">
        <f>мар.25!E23</f>
        <v>1250</v>
      </c>
      <c r="K28" s="90">
        <f t="shared" si="2"/>
        <v>3750</v>
      </c>
      <c r="L28" s="91">
        <f>апр.25!E23</f>
        <v>1250</v>
      </c>
      <c r="M28" s="91">
        <f>май.25!E23</f>
        <v>1250</v>
      </c>
      <c r="N28" s="91">
        <f>июн.25!E23</f>
        <v>1250</v>
      </c>
      <c r="O28" s="90">
        <f t="shared" si="3"/>
        <v>3750</v>
      </c>
      <c r="P28" s="91">
        <f>июл.25!E23</f>
        <v>1250</v>
      </c>
      <c r="Q28" s="91">
        <f>авг.25!E23</f>
        <v>1250</v>
      </c>
      <c r="R28" s="91">
        <f>сен.25!E23</f>
        <v>1250</v>
      </c>
      <c r="S28" s="90">
        <f t="shared" si="4"/>
        <v>2500</v>
      </c>
      <c r="T28" s="91">
        <f>окт.25!E23</f>
        <v>1250</v>
      </c>
      <c r="U28" s="91">
        <f>ноя.25!E23</f>
        <v>1250</v>
      </c>
      <c r="V28" s="91">
        <f>дек.25!E23</f>
        <v>0</v>
      </c>
    </row>
    <row r="29" spans="1:22" x14ac:dyDescent="0.25">
      <c r="A29" s="98"/>
      <c r="B29" s="124"/>
      <c r="C29" s="16">
        <v>16</v>
      </c>
      <c r="D29" s="121">
        <v>0</v>
      </c>
      <c r="E29" s="118">
        <f t="shared" si="0"/>
        <v>-1250</v>
      </c>
      <c r="F29" s="88">
        <f>янв.25!F24+фев.25!F24+мар.25!F24+апр.25!F24+май.25!F24+июн.25!F24+июл.25!F24+авг.25!F24+сен.25!F24+окт.25!F24+ноя.25!F24+дек.25!F24</f>
        <v>12500</v>
      </c>
      <c r="G29" s="88">
        <f t="shared" si="1"/>
        <v>3750</v>
      </c>
      <c r="H29" s="89">
        <f>янв.25!E24</f>
        <v>1250</v>
      </c>
      <c r="I29" s="89">
        <f>фев.25!E24</f>
        <v>1250</v>
      </c>
      <c r="J29" s="89">
        <f>мар.25!E24</f>
        <v>1250</v>
      </c>
      <c r="K29" s="90">
        <f t="shared" si="2"/>
        <v>3750</v>
      </c>
      <c r="L29" s="91">
        <f>апр.25!E24</f>
        <v>1250</v>
      </c>
      <c r="M29" s="91">
        <f>май.25!E24</f>
        <v>1250</v>
      </c>
      <c r="N29" s="91">
        <f>июн.25!E24</f>
        <v>1250</v>
      </c>
      <c r="O29" s="90">
        <f t="shared" si="3"/>
        <v>3750</v>
      </c>
      <c r="P29" s="91">
        <f>июл.25!E24</f>
        <v>1250</v>
      </c>
      <c r="Q29" s="91">
        <f>авг.25!E24</f>
        <v>1250</v>
      </c>
      <c r="R29" s="91">
        <f>сен.25!E24</f>
        <v>1250</v>
      </c>
      <c r="S29" s="90">
        <f t="shared" si="4"/>
        <v>2500</v>
      </c>
      <c r="T29" s="91">
        <f>окт.25!E24</f>
        <v>1250</v>
      </c>
      <c r="U29" s="91">
        <f>ноя.25!E24</f>
        <v>1250</v>
      </c>
      <c r="V29" s="91">
        <f>дек.25!E24</f>
        <v>0</v>
      </c>
    </row>
    <row r="30" spans="1:22" x14ac:dyDescent="0.25">
      <c r="A30" s="98"/>
      <c r="B30" s="124"/>
      <c r="C30" s="16">
        <v>17</v>
      </c>
      <c r="D30" s="121">
        <v>-111500</v>
      </c>
      <c r="E30" s="118">
        <f t="shared" si="0"/>
        <v>-125250</v>
      </c>
      <c r="F30" s="88">
        <f>янв.25!F25+фев.25!F25+мар.25!F25+апр.25!F25+май.25!F25+июн.25!F25+июл.25!F25+авг.25!F25+сен.25!F25+окт.25!F25+ноя.25!F25+дек.25!F25</f>
        <v>0</v>
      </c>
      <c r="G30" s="88">
        <f t="shared" si="1"/>
        <v>3750</v>
      </c>
      <c r="H30" s="89">
        <f>янв.25!E25</f>
        <v>1250</v>
      </c>
      <c r="I30" s="89">
        <f>фев.25!E25</f>
        <v>1250</v>
      </c>
      <c r="J30" s="89">
        <f>мар.25!E25</f>
        <v>1250</v>
      </c>
      <c r="K30" s="90">
        <f t="shared" si="2"/>
        <v>3750</v>
      </c>
      <c r="L30" s="91">
        <f>апр.25!E25</f>
        <v>1250</v>
      </c>
      <c r="M30" s="91">
        <f>май.25!E25</f>
        <v>1250</v>
      </c>
      <c r="N30" s="91">
        <f>июн.25!E25</f>
        <v>1250</v>
      </c>
      <c r="O30" s="90">
        <f t="shared" si="3"/>
        <v>3750</v>
      </c>
      <c r="P30" s="91">
        <f>июл.25!E25</f>
        <v>1250</v>
      </c>
      <c r="Q30" s="91">
        <f>авг.25!E25</f>
        <v>1250</v>
      </c>
      <c r="R30" s="91">
        <f>сен.25!E25</f>
        <v>1250</v>
      </c>
      <c r="S30" s="90">
        <f t="shared" si="4"/>
        <v>2500</v>
      </c>
      <c r="T30" s="91">
        <f>окт.25!E25</f>
        <v>1250</v>
      </c>
      <c r="U30" s="91">
        <f>ноя.25!E25</f>
        <v>1250</v>
      </c>
      <c r="V30" s="91">
        <f>дек.25!E25</f>
        <v>0</v>
      </c>
    </row>
    <row r="31" spans="1:22" x14ac:dyDescent="0.25">
      <c r="A31" s="98"/>
      <c r="B31" s="124"/>
      <c r="C31" s="16">
        <v>18</v>
      </c>
      <c r="D31" s="121">
        <v>-10500</v>
      </c>
      <c r="E31" s="118">
        <f t="shared" si="0"/>
        <v>-1250</v>
      </c>
      <c r="F31" s="88">
        <f>янв.25!F26+фев.25!F26+мар.25!F26+апр.25!F26+май.25!F26+июн.25!F26+июл.25!F26+авг.25!F26+сен.25!F26+окт.25!F26+ноя.25!F26+дек.25!F26</f>
        <v>23000</v>
      </c>
      <c r="G31" s="88">
        <f t="shared" si="1"/>
        <v>3750</v>
      </c>
      <c r="H31" s="89">
        <f>янв.25!E26</f>
        <v>1250</v>
      </c>
      <c r="I31" s="89">
        <f>фев.25!E26</f>
        <v>1250</v>
      </c>
      <c r="J31" s="89">
        <f>мар.25!E26</f>
        <v>1250</v>
      </c>
      <c r="K31" s="90">
        <f t="shared" si="2"/>
        <v>3750</v>
      </c>
      <c r="L31" s="91">
        <f>апр.25!E26</f>
        <v>1250</v>
      </c>
      <c r="M31" s="91">
        <f>май.25!E26</f>
        <v>1250</v>
      </c>
      <c r="N31" s="91">
        <f>июн.25!E26</f>
        <v>1250</v>
      </c>
      <c r="O31" s="90">
        <f t="shared" si="3"/>
        <v>3750</v>
      </c>
      <c r="P31" s="91">
        <f>июл.25!E26</f>
        <v>1250</v>
      </c>
      <c r="Q31" s="91">
        <f>авг.25!E26</f>
        <v>1250</v>
      </c>
      <c r="R31" s="91">
        <f>сен.25!E26</f>
        <v>1250</v>
      </c>
      <c r="S31" s="90">
        <f t="shared" si="4"/>
        <v>2500</v>
      </c>
      <c r="T31" s="91">
        <f>окт.25!E26</f>
        <v>1250</v>
      </c>
      <c r="U31" s="91">
        <f>ноя.25!E26</f>
        <v>1250</v>
      </c>
      <c r="V31" s="91">
        <f>дек.25!E26</f>
        <v>0</v>
      </c>
    </row>
    <row r="32" spans="1:22" x14ac:dyDescent="0.25">
      <c r="A32" s="101"/>
      <c r="B32" s="124"/>
      <c r="C32" s="16">
        <v>19</v>
      </c>
      <c r="D32" s="121">
        <v>-28750</v>
      </c>
      <c r="E32" s="118">
        <f t="shared" si="0"/>
        <v>-1250</v>
      </c>
      <c r="F32" s="88">
        <f>янв.25!F27+фев.25!F27+мар.25!F274+апр.25!F27+май.25!F27+июн.25!F27+июл.25!F27+авг.25!F27+сен.25!F27+окт.25!F27+ноя.25!F27+дек.25!F27</f>
        <v>41250</v>
      </c>
      <c r="G32" s="88">
        <f t="shared" si="1"/>
        <v>3750</v>
      </c>
      <c r="H32" s="89">
        <f>янв.25!E27</f>
        <v>1250</v>
      </c>
      <c r="I32" s="89">
        <f>фев.25!E27</f>
        <v>1250</v>
      </c>
      <c r="J32" s="89">
        <f>мар.25!E27</f>
        <v>1250</v>
      </c>
      <c r="K32" s="90">
        <f t="shared" si="2"/>
        <v>3750</v>
      </c>
      <c r="L32" s="91">
        <f>апр.25!E27</f>
        <v>1250</v>
      </c>
      <c r="M32" s="91">
        <f>май.25!E27</f>
        <v>1250</v>
      </c>
      <c r="N32" s="91">
        <f>июн.25!E27</f>
        <v>1250</v>
      </c>
      <c r="O32" s="90">
        <f t="shared" si="3"/>
        <v>3750</v>
      </c>
      <c r="P32" s="91">
        <f>июл.25!E27</f>
        <v>1250</v>
      </c>
      <c r="Q32" s="91">
        <f>авг.25!E27</f>
        <v>1250</v>
      </c>
      <c r="R32" s="91">
        <f>сен.25!E27</f>
        <v>1250</v>
      </c>
      <c r="S32" s="90">
        <f t="shared" si="4"/>
        <v>2500</v>
      </c>
      <c r="T32" s="91">
        <f>окт.25!E27</f>
        <v>1250</v>
      </c>
      <c r="U32" s="91">
        <f>ноя.25!E27</f>
        <v>1250</v>
      </c>
      <c r="V32" s="91">
        <f>дек.25!E27</f>
        <v>0</v>
      </c>
    </row>
    <row r="33" spans="1:22" x14ac:dyDescent="0.25">
      <c r="A33" s="101"/>
      <c r="B33" s="124"/>
      <c r="C33" s="16">
        <v>20</v>
      </c>
      <c r="D33" s="121">
        <v>1350</v>
      </c>
      <c r="E33" s="118">
        <f t="shared" si="0"/>
        <v>100</v>
      </c>
      <c r="F33" s="88">
        <f>янв.25!F28+фев.25!F28+мар.25!F28+апр.25!F28+май.25!F28+июн.25!F28+июл.25!F28+авг.25!F28+сен.25!F28+окт.25!F28+ноя.25!F28+дек.25!F28</f>
        <v>12500</v>
      </c>
      <c r="G33" s="88">
        <f t="shared" si="1"/>
        <v>3750</v>
      </c>
      <c r="H33" s="89">
        <f>янв.25!E28</f>
        <v>1250</v>
      </c>
      <c r="I33" s="89">
        <f>фев.25!E28</f>
        <v>1250</v>
      </c>
      <c r="J33" s="89">
        <f>мар.25!E28</f>
        <v>1250</v>
      </c>
      <c r="K33" s="90">
        <f t="shared" si="2"/>
        <v>3750</v>
      </c>
      <c r="L33" s="91">
        <f>апр.25!E28</f>
        <v>1250</v>
      </c>
      <c r="M33" s="91">
        <f>май.25!E28</f>
        <v>1250</v>
      </c>
      <c r="N33" s="91">
        <f>июн.25!E28</f>
        <v>1250</v>
      </c>
      <c r="O33" s="90">
        <f t="shared" si="3"/>
        <v>3750</v>
      </c>
      <c r="P33" s="91">
        <f>июл.25!E28</f>
        <v>1250</v>
      </c>
      <c r="Q33" s="91">
        <f>авг.25!E28</f>
        <v>1250</v>
      </c>
      <c r="R33" s="91">
        <f>сен.25!E28</f>
        <v>1250</v>
      </c>
      <c r="S33" s="90">
        <f t="shared" si="4"/>
        <v>2500</v>
      </c>
      <c r="T33" s="91">
        <f>окт.25!E28</f>
        <v>1250</v>
      </c>
      <c r="U33" s="91">
        <f>ноя.25!E28</f>
        <v>1250</v>
      </c>
      <c r="V33" s="91">
        <f>дек.25!E28</f>
        <v>0</v>
      </c>
    </row>
    <row r="34" spans="1:22" x14ac:dyDescent="0.25">
      <c r="A34" s="100"/>
      <c r="B34" s="124"/>
      <c r="C34" s="16">
        <v>21</v>
      </c>
      <c r="D34" s="121">
        <v>0</v>
      </c>
      <c r="E34" s="118">
        <f t="shared" si="0"/>
        <v>-7500</v>
      </c>
      <c r="F34" s="88">
        <f>янв.25!F29+фев.25!F29+мар.25!F29+апр.25!F29+май.25!F29+июн.25!F29+июл.25!F29+авг.25!F29+сен.25!F29+окт.25!F29+ноя.25!F29+дек.25!F29</f>
        <v>6250</v>
      </c>
      <c r="G34" s="88">
        <f t="shared" si="1"/>
        <v>3750</v>
      </c>
      <c r="H34" s="89">
        <f>янв.25!E29</f>
        <v>1250</v>
      </c>
      <c r="I34" s="89">
        <f>фев.25!E29</f>
        <v>1250</v>
      </c>
      <c r="J34" s="89">
        <f>мар.25!E29</f>
        <v>1250</v>
      </c>
      <c r="K34" s="90">
        <f t="shared" si="2"/>
        <v>3750</v>
      </c>
      <c r="L34" s="91">
        <f>апр.25!E29</f>
        <v>1250</v>
      </c>
      <c r="M34" s="91">
        <f>май.25!E29</f>
        <v>1250</v>
      </c>
      <c r="N34" s="91">
        <f>июн.25!E29</f>
        <v>1250</v>
      </c>
      <c r="O34" s="90">
        <f t="shared" si="3"/>
        <v>3750</v>
      </c>
      <c r="P34" s="91">
        <f>июл.25!E29</f>
        <v>1250</v>
      </c>
      <c r="Q34" s="91">
        <f>авг.25!E29</f>
        <v>1250</v>
      </c>
      <c r="R34" s="91">
        <f>сен.25!E29</f>
        <v>1250</v>
      </c>
      <c r="S34" s="90">
        <f t="shared" si="4"/>
        <v>2500</v>
      </c>
      <c r="T34" s="91">
        <f>окт.25!E29</f>
        <v>1250</v>
      </c>
      <c r="U34" s="91">
        <f>ноя.25!E29</f>
        <v>1250</v>
      </c>
      <c r="V34" s="91">
        <f>дек.25!E29</f>
        <v>0</v>
      </c>
    </row>
    <row r="35" spans="1:22" x14ac:dyDescent="0.25">
      <c r="A35" s="101"/>
      <c r="B35" s="124"/>
      <c r="C35" s="16">
        <v>22</v>
      </c>
      <c r="D35" s="121">
        <v>0</v>
      </c>
      <c r="E35" s="118">
        <f t="shared" si="0"/>
        <v>-1250</v>
      </c>
      <c r="F35" s="88">
        <f>янв.25!F30+фев.25!F30+мар.25!F30+апр.25!F30+май.25!F30+июн.25!F30+июл.25!F30+авг.25!F30+сен.25!F30+окт.25!F30+ноя.25!F30+дек.25!F30</f>
        <v>12500</v>
      </c>
      <c r="G35" s="88">
        <f t="shared" si="1"/>
        <v>3750</v>
      </c>
      <c r="H35" s="89">
        <f>янв.25!E30</f>
        <v>1250</v>
      </c>
      <c r="I35" s="89">
        <f>фев.25!E30</f>
        <v>1250</v>
      </c>
      <c r="J35" s="89">
        <f>мар.25!E30</f>
        <v>1250</v>
      </c>
      <c r="K35" s="90">
        <f t="shared" si="2"/>
        <v>3750</v>
      </c>
      <c r="L35" s="91">
        <f>апр.25!E30</f>
        <v>1250</v>
      </c>
      <c r="M35" s="91">
        <f>май.25!E30</f>
        <v>1250</v>
      </c>
      <c r="N35" s="91">
        <f>июн.25!E30</f>
        <v>1250</v>
      </c>
      <c r="O35" s="90">
        <f t="shared" si="3"/>
        <v>3750</v>
      </c>
      <c r="P35" s="91">
        <f>июл.25!E30</f>
        <v>1250</v>
      </c>
      <c r="Q35" s="91">
        <f>авг.25!E30</f>
        <v>1250</v>
      </c>
      <c r="R35" s="91">
        <f>сен.25!E30</f>
        <v>1250</v>
      </c>
      <c r="S35" s="90">
        <f t="shared" si="4"/>
        <v>2500</v>
      </c>
      <c r="T35" s="91">
        <f>окт.25!E30</f>
        <v>1250</v>
      </c>
      <c r="U35" s="91">
        <f>ноя.25!E30</f>
        <v>1250</v>
      </c>
      <c r="V35" s="91">
        <f>дек.25!E30</f>
        <v>0</v>
      </c>
    </row>
    <row r="36" spans="1:22" x14ac:dyDescent="0.25">
      <c r="A36" s="98"/>
      <c r="B36" s="124"/>
      <c r="C36" s="16">
        <v>23</v>
      </c>
      <c r="D36" s="121">
        <v>0</v>
      </c>
      <c r="E36" s="118">
        <f t="shared" si="0"/>
        <v>-2500</v>
      </c>
      <c r="F36" s="88">
        <f>янв.25!F31+фев.25!F31+мар.25!F31+апр.25!F31+май.25!F31+июн.25!F31+июл.25!F31+авг.25!F31+сен.25!F31+окт.25!F31+ноя.25!F31+дек.25!F31</f>
        <v>11250</v>
      </c>
      <c r="G36" s="88">
        <f t="shared" si="1"/>
        <v>3750</v>
      </c>
      <c r="H36" s="89">
        <f>янв.25!E31</f>
        <v>1250</v>
      </c>
      <c r="I36" s="89">
        <f>фев.25!E31</f>
        <v>1250</v>
      </c>
      <c r="J36" s="89">
        <f>мар.25!E31</f>
        <v>1250</v>
      </c>
      <c r="K36" s="90">
        <f t="shared" si="2"/>
        <v>3750</v>
      </c>
      <c r="L36" s="91">
        <f>апр.25!E31</f>
        <v>1250</v>
      </c>
      <c r="M36" s="91">
        <f>май.25!E31</f>
        <v>1250</v>
      </c>
      <c r="N36" s="91">
        <f>июн.25!E31</f>
        <v>1250</v>
      </c>
      <c r="O36" s="90">
        <f t="shared" si="3"/>
        <v>3750</v>
      </c>
      <c r="P36" s="91">
        <f>июл.25!E31</f>
        <v>1250</v>
      </c>
      <c r="Q36" s="91">
        <f>авг.25!E31</f>
        <v>1250</v>
      </c>
      <c r="R36" s="91">
        <f>сен.25!E31</f>
        <v>1250</v>
      </c>
      <c r="S36" s="90">
        <f t="shared" si="4"/>
        <v>2500</v>
      </c>
      <c r="T36" s="91">
        <f>окт.25!E31</f>
        <v>1250</v>
      </c>
      <c r="U36" s="91">
        <f>ноя.25!E31</f>
        <v>1250</v>
      </c>
      <c r="V36" s="91">
        <f>дек.25!E31</f>
        <v>0</v>
      </c>
    </row>
    <row r="37" spans="1:22" x14ac:dyDescent="0.25">
      <c r="A37" s="98"/>
      <c r="B37" s="124"/>
      <c r="C37" s="16">
        <v>24</v>
      </c>
      <c r="D37" s="121">
        <v>-950</v>
      </c>
      <c r="E37" s="118">
        <f t="shared" si="0"/>
        <v>-4950</v>
      </c>
      <c r="F37" s="88">
        <f>янв.25!F32+фев.25!F32+мар.25!F32+апр.25!F32+май.25!F32+июн.25!F32+июл.25!F32+авг.25!F32+сен.25!F32+окт.25!F32+ноя.25!F32+дек.25!F32</f>
        <v>9750</v>
      </c>
      <c r="G37" s="88">
        <f t="shared" si="1"/>
        <v>3750</v>
      </c>
      <c r="H37" s="89">
        <f>янв.25!E32</f>
        <v>1250</v>
      </c>
      <c r="I37" s="89">
        <f>фев.25!E32</f>
        <v>1250</v>
      </c>
      <c r="J37" s="89">
        <f>мар.25!E32</f>
        <v>1250</v>
      </c>
      <c r="K37" s="90">
        <f t="shared" si="2"/>
        <v>3750</v>
      </c>
      <c r="L37" s="91">
        <f>апр.25!E32</f>
        <v>1250</v>
      </c>
      <c r="M37" s="91">
        <f>май.25!E32</f>
        <v>1250</v>
      </c>
      <c r="N37" s="91">
        <f>июн.25!E32</f>
        <v>1250</v>
      </c>
      <c r="O37" s="90">
        <f t="shared" si="3"/>
        <v>3750</v>
      </c>
      <c r="P37" s="91">
        <f>июл.25!E32</f>
        <v>1250</v>
      </c>
      <c r="Q37" s="91">
        <f>авг.25!E32</f>
        <v>1250</v>
      </c>
      <c r="R37" s="91">
        <f>сен.25!E32</f>
        <v>1250</v>
      </c>
      <c r="S37" s="90">
        <f t="shared" si="4"/>
        <v>2500</v>
      </c>
      <c r="T37" s="91">
        <f>окт.25!E32</f>
        <v>1250</v>
      </c>
      <c r="U37" s="91">
        <f>ноя.25!E32</f>
        <v>1250</v>
      </c>
      <c r="V37" s="91">
        <f>дек.25!E32</f>
        <v>0</v>
      </c>
    </row>
    <row r="38" spans="1:22" x14ac:dyDescent="0.25">
      <c r="A38" s="100"/>
      <c r="B38" s="124"/>
      <c r="C38" s="16">
        <v>25</v>
      </c>
      <c r="D38" s="121">
        <v>-65000</v>
      </c>
      <c r="E38" s="118">
        <f t="shared" si="0"/>
        <v>0</v>
      </c>
      <c r="F38" s="88">
        <f>янв.25!F33+фев.25!F33+мар.25!F33+апр.25!F33+май.25!F33+июн.25!F33+июл.25!F33+авг.25!F33+сен.25!F33+окт.25!F33+ноя.25!F33+дек.25!F33</f>
        <v>78750</v>
      </c>
      <c r="G38" s="88">
        <f t="shared" si="1"/>
        <v>3750</v>
      </c>
      <c r="H38" s="89">
        <f>янв.25!E33</f>
        <v>1250</v>
      </c>
      <c r="I38" s="89">
        <f>фев.25!E33</f>
        <v>1250</v>
      </c>
      <c r="J38" s="89">
        <f>мар.25!E33</f>
        <v>1250</v>
      </c>
      <c r="K38" s="90">
        <f t="shared" si="2"/>
        <v>3750</v>
      </c>
      <c r="L38" s="91">
        <f>апр.25!E33</f>
        <v>1250</v>
      </c>
      <c r="M38" s="91">
        <f>май.25!E33</f>
        <v>1250</v>
      </c>
      <c r="N38" s="91">
        <f>июн.25!E33</f>
        <v>1250</v>
      </c>
      <c r="O38" s="90">
        <f t="shared" si="3"/>
        <v>3750</v>
      </c>
      <c r="P38" s="91">
        <f>июл.25!E33</f>
        <v>1250</v>
      </c>
      <c r="Q38" s="91">
        <f>авг.25!E33</f>
        <v>1250</v>
      </c>
      <c r="R38" s="91">
        <f>сен.25!E33</f>
        <v>1250</v>
      </c>
      <c r="S38" s="90">
        <f t="shared" si="4"/>
        <v>2500</v>
      </c>
      <c r="T38" s="91">
        <f>окт.25!E33</f>
        <v>1250</v>
      </c>
      <c r="U38" s="91">
        <f>ноя.25!E33</f>
        <v>1250</v>
      </c>
      <c r="V38" s="91">
        <f>дек.25!E33</f>
        <v>0</v>
      </c>
    </row>
    <row r="39" spans="1:22" x14ac:dyDescent="0.25">
      <c r="A39" s="98"/>
      <c r="B39" s="124"/>
      <c r="C39" s="16">
        <v>26</v>
      </c>
      <c r="D39" s="121">
        <v>-3750</v>
      </c>
      <c r="E39" s="118">
        <f t="shared" si="0"/>
        <v>-17500</v>
      </c>
      <c r="F39" s="88">
        <f>янв.25!F34+фев.25!F34+мар.25!F34+апр.25!F34+май.25!F34+июн.25!F34+июл.25!F34+авг.25!F34+сен.25!F34+окт.25!F34+ноя.25!F34+дек.25!F34</f>
        <v>0</v>
      </c>
      <c r="G39" s="88">
        <f t="shared" si="1"/>
        <v>3750</v>
      </c>
      <c r="H39" s="89">
        <f>янв.25!E34</f>
        <v>1250</v>
      </c>
      <c r="I39" s="89">
        <f>фев.25!E34</f>
        <v>1250</v>
      </c>
      <c r="J39" s="89">
        <f>мар.25!E34</f>
        <v>1250</v>
      </c>
      <c r="K39" s="90">
        <f t="shared" si="2"/>
        <v>3750</v>
      </c>
      <c r="L39" s="91">
        <f>апр.25!E34</f>
        <v>1250</v>
      </c>
      <c r="M39" s="91">
        <f>май.25!E34</f>
        <v>1250</v>
      </c>
      <c r="N39" s="91">
        <f>июн.25!E34</f>
        <v>1250</v>
      </c>
      <c r="O39" s="90">
        <f t="shared" si="3"/>
        <v>3750</v>
      </c>
      <c r="P39" s="91">
        <f>июл.25!E34</f>
        <v>1250</v>
      </c>
      <c r="Q39" s="91">
        <f>авг.25!E34</f>
        <v>1250</v>
      </c>
      <c r="R39" s="91">
        <f>сен.25!E34</f>
        <v>1250</v>
      </c>
      <c r="S39" s="90">
        <f t="shared" si="4"/>
        <v>2500</v>
      </c>
      <c r="T39" s="91">
        <f>окт.25!E34</f>
        <v>1250</v>
      </c>
      <c r="U39" s="91">
        <f>ноя.25!E34</f>
        <v>1250</v>
      </c>
      <c r="V39" s="91">
        <f>дек.25!E34</f>
        <v>0</v>
      </c>
    </row>
    <row r="40" spans="1:22" x14ac:dyDescent="0.25">
      <c r="A40" s="98"/>
      <c r="B40" s="124"/>
      <c r="C40" s="16" t="s">
        <v>54</v>
      </c>
      <c r="D40" s="121">
        <v>-18750</v>
      </c>
      <c r="E40" s="118">
        <f t="shared" si="0"/>
        <v>-8750</v>
      </c>
      <c r="F40" s="88">
        <f>янв.25!F35+фев.25!F35+мар.25!F35+апр.25!F35+май.25!F35+июн.25!F35+июл.25!F35+авг.25!F35+сен.25!F35+окт.25!F35+ноя.25!F35+дек.25!F35</f>
        <v>23750</v>
      </c>
      <c r="G40" s="88">
        <f t="shared" si="1"/>
        <v>3750</v>
      </c>
      <c r="H40" s="89">
        <f>янв.25!E35</f>
        <v>1250</v>
      </c>
      <c r="I40" s="89">
        <f>фев.25!E35</f>
        <v>1250</v>
      </c>
      <c r="J40" s="89">
        <f>мар.25!E35</f>
        <v>1250</v>
      </c>
      <c r="K40" s="90">
        <f t="shared" si="2"/>
        <v>3750</v>
      </c>
      <c r="L40" s="91">
        <f>апр.25!E35</f>
        <v>1250</v>
      </c>
      <c r="M40" s="91">
        <f>май.25!E35</f>
        <v>1250</v>
      </c>
      <c r="N40" s="91">
        <f>июн.25!E35</f>
        <v>1250</v>
      </c>
      <c r="O40" s="90">
        <f t="shared" si="3"/>
        <v>3750</v>
      </c>
      <c r="P40" s="91">
        <f>июл.25!E35</f>
        <v>1250</v>
      </c>
      <c r="Q40" s="91">
        <f>авг.25!E35</f>
        <v>1250</v>
      </c>
      <c r="R40" s="91">
        <f>сен.25!E35</f>
        <v>1250</v>
      </c>
      <c r="S40" s="90">
        <f t="shared" si="4"/>
        <v>2500</v>
      </c>
      <c r="T40" s="91">
        <f>окт.25!E35</f>
        <v>1250</v>
      </c>
      <c r="U40" s="91">
        <f>ноя.25!E35</f>
        <v>1250</v>
      </c>
      <c r="V40" s="91">
        <f>дек.25!E35</f>
        <v>0</v>
      </c>
    </row>
    <row r="41" spans="1:22" x14ac:dyDescent="0.25">
      <c r="A41" s="98"/>
      <c r="B41" s="124"/>
      <c r="C41" s="16">
        <v>27</v>
      </c>
      <c r="D41" s="121">
        <v>0</v>
      </c>
      <c r="E41" s="118">
        <f t="shared" si="0"/>
        <v>-1250</v>
      </c>
      <c r="F41" s="88">
        <f>янв.25!F36+фев.25!F36+мар.25!F36+апр.25!F36+май.25!F36+июн.25!F36+июл.25!F36+авг.25!F36+сен.25!F36+окт.25!F36+ноя.25!F36+дек.25!F36</f>
        <v>12500</v>
      </c>
      <c r="G41" s="88">
        <f t="shared" si="1"/>
        <v>3750</v>
      </c>
      <c r="H41" s="89">
        <f>янв.25!E36</f>
        <v>1250</v>
      </c>
      <c r="I41" s="89">
        <f>фев.25!E36</f>
        <v>1250</v>
      </c>
      <c r="J41" s="89">
        <f>мар.25!E36</f>
        <v>1250</v>
      </c>
      <c r="K41" s="90">
        <f t="shared" si="2"/>
        <v>3750</v>
      </c>
      <c r="L41" s="91">
        <f>апр.25!E36</f>
        <v>1250</v>
      </c>
      <c r="M41" s="91">
        <f>май.25!E36</f>
        <v>1250</v>
      </c>
      <c r="N41" s="91">
        <f>июн.25!E36</f>
        <v>1250</v>
      </c>
      <c r="O41" s="90">
        <f t="shared" si="3"/>
        <v>3750</v>
      </c>
      <c r="P41" s="91">
        <f>июл.25!E36</f>
        <v>1250</v>
      </c>
      <c r="Q41" s="91">
        <f>авг.25!E36</f>
        <v>1250</v>
      </c>
      <c r="R41" s="91">
        <f>сен.25!E36</f>
        <v>1250</v>
      </c>
      <c r="S41" s="90">
        <f t="shared" si="4"/>
        <v>2500</v>
      </c>
      <c r="T41" s="91">
        <f>окт.25!E36</f>
        <v>1250</v>
      </c>
      <c r="U41" s="91">
        <f>ноя.25!E36</f>
        <v>1250</v>
      </c>
      <c r="V41" s="91">
        <f>дек.25!E36</f>
        <v>0</v>
      </c>
    </row>
    <row r="42" spans="1:22" x14ac:dyDescent="0.25">
      <c r="A42" s="98"/>
      <c r="B42" s="124"/>
      <c r="C42" s="16">
        <v>28</v>
      </c>
      <c r="D42" s="121">
        <v>3350</v>
      </c>
      <c r="E42" s="118">
        <f t="shared" si="0"/>
        <v>-400</v>
      </c>
      <c r="F42" s="88">
        <f>янв.25!F37+фев.25!F37+мар.25!F37+апр.25!F37+май.25!F37+июн.25!F37+июл.25!F37+авг.25!F37+сен.25!F37+окт.25!F37+ноя.25!F37+дек.25!F37</f>
        <v>10000</v>
      </c>
      <c r="G42" s="88">
        <f t="shared" si="1"/>
        <v>3750</v>
      </c>
      <c r="H42" s="89">
        <f>янв.25!E37</f>
        <v>1250</v>
      </c>
      <c r="I42" s="89">
        <f>фев.25!E37</f>
        <v>1250</v>
      </c>
      <c r="J42" s="89">
        <f>мар.25!E37</f>
        <v>1250</v>
      </c>
      <c r="K42" s="90">
        <f t="shared" si="2"/>
        <v>3750</v>
      </c>
      <c r="L42" s="91">
        <f>апр.25!E37</f>
        <v>1250</v>
      </c>
      <c r="M42" s="91">
        <f>май.25!E37</f>
        <v>1250</v>
      </c>
      <c r="N42" s="91">
        <f>июн.25!E37</f>
        <v>1250</v>
      </c>
      <c r="O42" s="90">
        <f t="shared" si="3"/>
        <v>3750</v>
      </c>
      <c r="P42" s="91">
        <f>июл.25!E37</f>
        <v>1250</v>
      </c>
      <c r="Q42" s="91">
        <f>авг.25!E37</f>
        <v>1250</v>
      </c>
      <c r="R42" s="91">
        <f>сен.25!E37</f>
        <v>1250</v>
      </c>
      <c r="S42" s="90">
        <f t="shared" si="4"/>
        <v>2500</v>
      </c>
      <c r="T42" s="91">
        <f>окт.25!E37</f>
        <v>1250</v>
      </c>
      <c r="U42" s="91">
        <f>ноя.25!E37</f>
        <v>1250</v>
      </c>
      <c r="V42" s="91">
        <f>дек.25!E37</f>
        <v>0</v>
      </c>
    </row>
    <row r="43" spans="1:22" x14ac:dyDescent="0.25">
      <c r="A43" s="101"/>
      <c r="B43" s="124"/>
      <c r="C43" s="16" t="s">
        <v>28</v>
      </c>
      <c r="D43" s="121">
        <v>40</v>
      </c>
      <c r="E43" s="118">
        <f t="shared" si="0"/>
        <v>-3710</v>
      </c>
      <c r="F43" s="88">
        <f>янв.25!F38+фев.25!F38+мар.25!F38+апр.25!F38+май.25!F38+июн.25!F38+июл.25!F38+авг.25!F38+сен.25!F38+окт.25!F38+ноя.25!F38+дек.25!F38</f>
        <v>10000</v>
      </c>
      <c r="G43" s="88">
        <f t="shared" si="1"/>
        <v>3750</v>
      </c>
      <c r="H43" s="89">
        <f>янв.25!E38</f>
        <v>1250</v>
      </c>
      <c r="I43" s="89">
        <f>фев.25!E38</f>
        <v>1250</v>
      </c>
      <c r="J43" s="89">
        <f>мар.25!E38</f>
        <v>1250</v>
      </c>
      <c r="K43" s="90">
        <f t="shared" si="2"/>
        <v>3750</v>
      </c>
      <c r="L43" s="91">
        <f>апр.25!E38</f>
        <v>1250</v>
      </c>
      <c r="M43" s="91">
        <f>май.25!E38</f>
        <v>1250</v>
      </c>
      <c r="N43" s="91">
        <f>июн.25!E38</f>
        <v>1250</v>
      </c>
      <c r="O43" s="90">
        <f t="shared" si="3"/>
        <v>3750</v>
      </c>
      <c r="P43" s="91">
        <f>июл.25!E38</f>
        <v>1250</v>
      </c>
      <c r="Q43" s="91">
        <f>авг.25!E38</f>
        <v>1250</v>
      </c>
      <c r="R43" s="91">
        <f>сен.25!E38</f>
        <v>1250</v>
      </c>
      <c r="S43" s="90">
        <f t="shared" si="4"/>
        <v>2500</v>
      </c>
      <c r="T43" s="91">
        <f>окт.25!E38</f>
        <v>1250</v>
      </c>
      <c r="U43" s="91">
        <f>ноя.25!E38</f>
        <v>1250</v>
      </c>
      <c r="V43" s="91">
        <f>дек.25!E38</f>
        <v>0</v>
      </c>
    </row>
    <row r="44" spans="1:22" x14ac:dyDescent="0.25">
      <c r="A44" s="101"/>
      <c r="B44" s="124"/>
      <c r="C44" s="16"/>
      <c r="D44" s="121">
        <v>0</v>
      </c>
      <c r="E44" s="118">
        <f t="shared" si="0"/>
        <v>0</v>
      </c>
      <c r="F44" s="88">
        <f>янв.25!F39+фев.25!F39+мар.25!F39+апр.25!F39+май.25!F39+июн.25!F39+июл.25!F39+авг.25!F39+сен.25!F39+окт.25!F39+ноя.25!F39+дек.25!F39</f>
        <v>0</v>
      </c>
      <c r="G44" s="88">
        <f t="shared" si="1"/>
        <v>0</v>
      </c>
      <c r="H44" s="89">
        <f>янв.25!E39</f>
        <v>0</v>
      </c>
      <c r="I44" s="89">
        <f>фев.25!E39</f>
        <v>0</v>
      </c>
      <c r="J44" s="89">
        <f>мар.25!E39</f>
        <v>0</v>
      </c>
      <c r="K44" s="90">
        <f t="shared" si="2"/>
        <v>0</v>
      </c>
      <c r="L44" s="91">
        <f>апр.25!E39</f>
        <v>0</v>
      </c>
      <c r="M44" s="91">
        <f>май.25!E39</f>
        <v>0</v>
      </c>
      <c r="N44" s="91">
        <f>июн.25!E39</f>
        <v>0</v>
      </c>
      <c r="O44" s="90">
        <f t="shared" si="3"/>
        <v>0</v>
      </c>
      <c r="P44" s="91">
        <f>июл.25!E39</f>
        <v>0</v>
      </c>
      <c r="Q44" s="91">
        <f>авг.25!E39</f>
        <v>0</v>
      </c>
      <c r="R44" s="91">
        <f>сен.25!E39</f>
        <v>0</v>
      </c>
      <c r="S44" s="90">
        <f t="shared" si="4"/>
        <v>0</v>
      </c>
      <c r="T44" s="91">
        <f>окт.25!E39</f>
        <v>0</v>
      </c>
      <c r="U44" s="91">
        <f>ноя.25!E39</f>
        <v>0</v>
      </c>
      <c r="V44" s="91">
        <f>дек.25!E39</f>
        <v>0</v>
      </c>
    </row>
    <row r="45" spans="1:22" x14ac:dyDescent="0.25">
      <c r="A45" s="101"/>
      <c r="B45" s="124"/>
      <c r="C45" s="16">
        <v>31</v>
      </c>
      <c r="D45" s="121">
        <v>1250</v>
      </c>
      <c r="E45" s="118">
        <f t="shared" si="0"/>
        <v>-6250</v>
      </c>
      <c r="F45" s="88">
        <f>янв.25!F40+фев.25!F40+мар.25!F40+апр.25!F40+май.25!F40+июн.25!F40+июл.25!F40+авг.25!F40+сен.25!F40+окт.25!F40+ноя.25!F40+дек.25!F40</f>
        <v>6250</v>
      </c>
      <c r="G45" s="88">
        <f t="shared" si="1"/>
        <v>3750</v>
      </c>
      <c r="H45" s="89">
        <f>янв.25!E40</f>
        <v>1250</v>
      </c>
      <c r="I45" s="89">
        <f>фев.25!E40</f>
        <v>1250</v>
      </c>
      <c r="J45" s="89">
        <f>мар.25!E40</f>
        <v>1250</v>
      </c>
      <c r="K45" s="90">
        <f t="shared" si="2"/>
        <v>3750</v>
      </c>
      <c r="L45" s="91">
        <f>апр.25!E40</f>
        <v>1250</v>
      </c>
      <c r="M45" s="91">
        <f>май.25!E40</f>
        <v>1250</v>
      </c>
      <c r="N45" s="91">
        <f>июн.25!E40</f>
        <v>1250</v>
      </c>
      <c r="O45" s="90">
        <f t="shared" si="3"/>
        <v>3750</v>
      </c>
      <c r="P45" s="91">
        <f>июл.25!E40</f>
        <v>1250</v>
      </c>
      <c r="Q45" s="91">
        <f>авг.25!E40</f>
        <v>1250</v>
      </c>
      <c r="R45" s="91">
        <f>сен.25!E40</f>
        <v>1250</v>
      </c>
      <c r="S45" s="90">
        <f t="shared" si="4"/>
        <v>2500</v>
      </c>
      <c r="T45" s="91">
        <f>окт.25!E40</f>
        <v>1250</v>
      </c>
      <c r="U45" s="91">
        <f>ноя.25!E40</f>
        <v>1250</v>
      </c>
      <c r="V45" s="91">
        <f>дек.25!E40</f>
        <v>0</v>
      </c>
    </row>
    <row r="46" spans="1:22" x14ac:dyDescent="0.25">
      <c r="A46" s="101"/>
      <c r="B46" s="124"/>
      <c r="C46" s="16">
        <v>32</v>
      </c>
      <c r="D46" s="121">
        <v>-12500</v>
      </c>
      <c r="E46" s="118">
        <f t="shared" si="0"/>
        <v>-16250</v>
      </c>
      <c r="F46" s="88">
        <f>янв.25!F41+фев.25!F41+мар.25!F41+апр.25!F41+май.25!F41+июн.25!F41+июл.25!F41+авг.25!F41+сен.25!F41+окт.25!F41+ноя.25!F41+дек.25!F41</f>
        <v>10000</v>
      </c>
      <c r="G46" s="88">
        <f t="shared" si="1"/>
        <v>3750</v>
      </c>
      <c r="H46" s="89">
        <f>янв.25!E41</f>
        <v>1250</v>
      </c>
      <c r="I46" s="89">
        <f>фев.25!E41</f>
        <v>1250</v>
      </c>
      <c r="J46" s="89">
        <f>мар.25!E41</f>
        <v>1250</v>
      </c>
      <c r="K46" s="90">
        <f t="shared" si="2"/>
        <v>3750</v>
      </c>
      <c r="L46" s="91">
        <f>апр.25!E41</f>
        <v>1250</v>
      </c>
      <c r="M46" s="91">
        <f>май.25!E41</f>
        <v>1250</v>
      </c>
      <c r="N46" s="91">
        <f>июн.25!E41</f>
        <v>1250</v>
      </c>
      <c r="O46" s="90">
        <f t="shared" si="3"/>
        <v>3750</v>
      </c>
      <c r="P46" s="91">
        <f>июл.25!E41</f>
        <v>1250</v>
      </c>
      <c r="Q46" s="91">
        <f>авг.25!E41</f>
        <v>1250</v>
      </c>
      <c r="R46" s="91">
        <f>сен.25!E41</f>
        <v>1250</v>
      </c>
      <c r="S46" s="90">
        <f t="shared" si="4"/>
        <v>2500</v>
      </c>
      <c r="T46" s="91">
        <f>окт.25!E41</f>
        <v>1250</v>
      </c>
      <c r="U46" s="91">
        <f>ноя.25!E41</f>
        <v>1250</v>
      </c>
      <c r="V46" s="91">
        <f>дек.25!E41</f>
        <v>0</v>
      </c>
    </row>
    <row r="47" spans="1:22" x14ac:dyDescent="0.25">
      <c r="A47" s="100"/>
      <c r="B47" s="124"/>
      <c r="C47" s="16">
        <v>33</v>
      </c>
      <c r="D47" s="121">
        <v>0</v>
      </c>
      <c r="E47" s="118">
        <f t="shared" si="0"/>
        <v>-1250</v>
      </c>
      <c r="F47" s="88">
        <f>янв.25!F42+фев.25!F42+мар.25!F42+апр.25!F42+май.25!F42+июн.25!F42+июл.25!F42+авг.25!F42+сен.25!F42+окт.25!F42+ноя.25!F42+дек.25!F42</f>
        <v>12500</v>
      </c>
      <c r="G47" s="88">
        <f t="shared" si="1"/>
        <v>3750</v>
      </c>
      <c r="H47" s="89">
        <f>янв.25!E42</f>
        <v>1250</v>
      </c>
      <c r="I47" s="89">
        <f>фев.25!E42</f>
        <v>1250</v>
      </c>
      <c r="J47" s="89">
        <f>мар.25!E42</f>
        <v>1250</v>
      </c>
      <c r="K47" s="90">
        <f t="shared" si="2"/>
        <v>3750</v>
      </c>
      <c r="L47" s="91">
        <f>апр.25!E42</f>
        <v>1250</v>
      </c>
      <c r="M47" s="91">
        <f>май.25!E42</f>
        <v>1250</v>
      </c>
      <c r="N47" s="91">
        <f>июн.25!E42</f>
        <v>1250</v>
      </c>
      <c r="O47" s="90">
        <f t="shared" si="3"/>
        <v>3750</v>
      </c>
      <c r="P47" s="91">
        <f>июл.25!E42</f>
        <v>1250</v>
      </c>
      <c r="Q47" s="91">
        <f>авг.25!E42</f>
        <v>1250</v>
      </c>
      <c r="R47" s="91">
        <f>сен.25!E42</f>
        <v>1250</v>
      </c>
      <c r="S47" s="90">
        <f t="shared" si="4"/>
        <v>2500</v>
      </c>
      <c r="T47" s="91">
        <f>окт.25!E42</f>
        <v>1250</v>
      </c>
      <c r="U47" s="91">
        <f>ноя.25!E42</f>
        <v>1250</v>
      </c>
      <c r="V47" s="91">
        <f>дек.25!E42</f>
        <v>0</v>
      </c>
    </row>
    <row r="48" spans="1:22" x14ac:dyDescent="0.25">
      <c r="A48" s="98"/>
      <c r="B48" s="124"/>
      <c r="C48" s="16">
        <v>34</v>
      </c>
      <c r="D48" s="121">
        <v>1250</v>
      </c>
      <c r="E48" s="118">
        <f t="shared" si="0"/>
        <v>-6250</v>
      </c>
      <c r="F48" s="88">
        <f>янв.25!F43+фев.25!F43+мар.25!F43+апр.25!F43+май.25!F43+июн.25!F43+июл.25!F43+авг.25!F43+сен.25!F43+окт.25!F43+ноя.25!F43+дек.25!F43</f>
        <v>6250</v>
      </c>
      <c r="G48" s="88">
        <f t="shared" si="1"/>
        <v>3750</v>
      </c>
      <c r="H48" s="89">
        <f>янв.25!E43</f>
        <v>1250</v>
      </c>
      <c r="I48" s="89">
        <f>фев.25!E43</f>
        <v>1250</v>
      </c>
      <c r="J48" s="89">
        <f>мар.25!E43</f>
        <v>1250</v>
      </c>
      <c r="K48" s="90">
        <f t="shared" si="2"/>
        <v>3750</v>
      </c>
      <c r="L48" s="91">
        <f>апр.25!E43</f>
        <v>1250</v>
      </c>
      <c r="M48" s="91">
        <f>май.25!E43</f>
        <v>1250</v>
      </c>
      <c r="N48" s="91">
        <f>июн.25!E43</f>
        <v>1250</v>
      </c>
      <c r="O48" s="90">
        <f t="shared" si="3"/>
        <v>3750</v>
      </c>
      <c r="P48" s="91">
        <f>июл.25!E43</f>
        <v>1250</v>
      </c>
      <c r="Q48" s="91">
        <f>авг.25!E43</f>
        <v>1250</v>
      </c>
      <c r="R48" s="91">
        <f>сен.25!E43</f>
        <v>1250</v>
      </c>
      <c r="S48" s="90">
        <f t="shared" si="4"/>
        <v>2500</v>
      </c>
      <c r="T48" s="91">
        <f>окт.25!E43</f>
        <v>1250</v>
      </c>
      <c r="U48" s="91">
        <f>ноя.25!E43</f>
        <v>1250</v>
      </c>
      <c r="V48" s="91">
        <f>дек.25!E43</f>
        <v>0</v>
      </c>
    </row>
    <row r="49" spans="1:22" x14ac:dyDescent="0.25">
      <c r="A49" s="101"/>
      <c r="B49" s="124"/>
      <c r="C49" s="16">
        <v>35</v>
      </c>
      <c r="D49" s="121">
        <v>-8250</v>
      </c>
      <c r="E49" s="118">
        <f t="shared" si="0"/>
        <v>-22000</v>
      </c>
      <c r="F49" s="88">
        <f>янв.25!F44+фев.25!F44+мар.25!F44+апр.25!F44+май.25!F44+июн.25!F44+июл.25!F44+авг.25!F44+сен.25!F44+окт.25!F44+ноя.25!F44+дек.25!F44</f>
        <v>0</v>
      </c>
      <c r="G49" s="88">
        <f t="shared" si="1"/>
        <v>3750</v>
      </c>
      <c r="H49" s="89">
        <f>янв.25!E44</f>
        <v>1250</v>
      </c>
      <c r="I49" s="89">
        <f>фев.25!E44</f>
        <v>1250</v>
      </c>
      <c r="J49" s="89">
        <f>мар.25!E44</f>
        <v>1250</v>
      </c>
      <c r="K49" s="90">
        <f t="shared" si="2"/>
        <v>3750</v>
      </c>
      <c r="L49" s="91">
        <f>апр.25!E44</f>
        <v>1250</v>
      </c>
      <c r="M49" s="91">
        <f>май.25!E44</f>
        <v>1250</v>
      </c>
      <c r="N49" s="91">
        <f>июн.25!E44</f>
        <v>1250</v>
      </c>
      <c r="O49" s="90">
        <f t="shared" si="3"/>
        <v>3750</v>
      </c>
      <c r="P49" s="91">
        <f>июл.25!E44</f>
        <v>1250</v>
      </c>
      <c r="Q49" s="91">
        <f>авг.25!E44</f>
        <v>1250</v>
      </c>
      <c r="R49" s="91">
        <f>сен.25!E44</f>
        <v>1250</v>
      </c>
      <c r="S49" s="90">
        <f t="shared" si="4"/>
        <v>2500</v>
      </c>
      <c r="T49" s="91">
        <f>окт.25!E44</f>
        <v>1250</v>
      </c>
      <c r="U49" s="91">
        <f>ноя.25!E44</f>
        <v>1250</v>
      </c>
      <c r="V49" s="91">
        <f>дек.25!E44</f>
        <v>0</v>
      </c>
    </row>
    <row r="50" spans="1:22" x14ac:dyDescent="0.25">
      <c r="A50" s="101"/>
      <c r="B50" s="124"/>
      <c r="C50" s="16">
        <v>36</v>
      </c>
      <c r="D50" s="121">
        <v>-4750</v>
      </c>
      <c r="E50" s="118">
        <f t="shared" si="0"/>
        <v>11200</v>
      </c>
      <c r="F50" s="88">
        <f>янв.25!F45+фев.25!F45+мар.25!F45+апр.25!F45+май.25!F45+июн.25!F45+июл.25!F45+авг.25!F45+сен.25!F45+окт.25!F45+ноя.25!F45+дек.25!F45</f>
        <v>29700</v>
      </c>
      <c r="G50" s="88">
        <f t="shared" si="1"/>
        <v>3750</v>
      </c>
      <c r="H50" s="89">
        <f>янв.25!E45</f>
        <v>1250</v>
      </c>
      <c r="I50" s="89">
        <f>фев.25!E45</f>
        <v>1250</v>
      </c>
      <c r="J50" s="89">
        <f>мар.25!E45</f>
        <v>1250</v>
      </c>
      <c r="K50" s="90">
        <f t="shared" si="2"/>
        <v>3750</v>
      </c>
      <c r="L50" s="91">
        <f>апр.25!E45</f>
        <v>1250</v>
      </c>
      <c r="M50" s="91">
        <f>май.25!E45</f>
        <v>1250</v>
      </c>
      <c r="N50" s="91">
        <f>июн.25!E45</f>
        <v>1250</v>
      </c>
      <c r="O50" s="90">
        <f t="shared" si="3"/>
        <v>3750</v>
      </c>
      <c r="P50" s="91">
        <f>июл.25!E45</f>
        <v>1250</v>
      </c>
      <c r="Q50" s="91">
        <f>авг.25!E45</f>
        <v>1250</v>
      </c>
      <c r="R50" s="91">
        <f>сен.25!E45</f>
        <v>1250</v>
      </c>
      <c r="S50" s="90">
        <f t="shared" si="4"/>
        <v>2500</v>
      </c>
      <c r="T50" s="91">
        <f>окт.25!E45</f>
        <v>1250</v>
      </c>
      <c r="U50" s="91">
        <f>ноя.25!E45</f>
        <v>1250</v>
      </c>
      <c r="V50" s="91">
        <f>дек.25!E45</f>
        <v>0</v>
      </c>
    </row>
    <row r="51" spans="1:22" x14ac:dyDescent="0.25">
      <c r="A51" s="102"/>
      <c r="B51" s="124"/>
      <c r="C51" s="16">
        <v>37</v>
      </c>
      <c r="D51" s="121">
        <v>0</v>
      </c>
      <c r="E51" s="118">
        <f t="shared" si="0"/>
        <v>-1250</v>
      </c>
      <c r="F51" s="88">
        <f>янв.25!F46+фев.25!F46+мар.25!F46+апр.25!F46+май.25!F46+июн.25!F46+июл.25!F46+авг.25!F46+сен.25!F46+окт.25!F46+ноя.25!F46+дек.25!F46</f>
        <v>12500</v>
      </c>
      <c r="G51" s="88">
        <f t="shared" si="1"/>
        <v>3750</v>
      </c>
      <c r="H51" s="89">
        <f>янв.25!E46</f>
        <v>1250</v>
      </c>
      <c r="I51" s="89">
        <f>фев.25!E46</f>
        <v>1250</v>
      </c>
      <c r="J51" s="89">
        <f>мар.25!E46</f>
        <v>1250</v>
      </c>
      <c r="K51" s="90">
        <f t="shared" si="2"/>
        <v>3750</v>
      </c>
      <c r="L51" s="91">
        <f>апр.25!E46</f>
        <v>1250</v>
      </c>
      <c r="M51" s="91">
        <f>май.25!E46</f>
        <v>1250</v>
      </c>
      <c r="N51" s="91">
        <f>июн.25!E46</f>
        <v>1250</v>
      </c>
      <c r="O51" s="90">
        <f t="shared" si="3"/>
        <v>3750</v>
      </c>
      <c r="P51" s="91">
        <f>июл.25!E46</f>
        <v>1250</v>
      </c>
      <c r="Q51" s="91">
        <f>авг.25!E46</f>
        <v>1250</v>
      </c>
      <c r="R51" s="91">
        <f>сен.25!E46</f>
        <v>1250</v>
      </c>
      <c r="S51" s="90">
        <f t="shared" si="4"/>
        <v>2500</v>
      </c>
      <c r="T51" s="91">
        <f>окт.25!E46</f>
        <v>1250</v>
      </c>
      <c r="U51" s="91">
        <f>ноя.25!E46</f>
        <v>1250</v>
      </c>
      <c r="V51" s="91">
        <f>дек.25!E46</f>
        <v>0</v>
      </c>
    </row>
    <row r="52" spans="1:22" x14ac:dyDescent="0.25">
      <c r="A52" s="98"/>
      <c r="B52" s="124"/>
      <c r="C52" s="16">
        <v>38</v>
      </c>
      <c r="D52" s="121">
        <v>0</v>
      </c>
      <c r="E52" s="118">
        <f t="shared" si="0"/>
        <v>-13750</v>
      </c>
      <c r="F52" s="88">
        <f>янв.25!F47+фев.25!F47+мар.25!F47+апр.25!F47+май.25!F47+июн.25!F47+июл.25!F47+авг.25!F47+сен.25!F47+окт.25!F47+ноя.25!F47+дек.25!F47</f>
        <v>0</v>
      </c>
      <c r="G52" s="88">
        <f t="shared" si="1"/>
        <v>3750</v>
      </c>
      <c r="H52" s="89">
        <f>янв.25!E47</f>
        <v>1250</v>
      </c>
      <c r="I52" s="89">
        <f>фев.25!E47</f>
        <v>1250</v>
      </c>
      <c r="J52" s="89">
        <f>мар.25!E47</f>
        <v>1250</v>
      </c>
      <c r="K52" s="90">
        <f t="shared" si="2"/>
        <v>3750</v>
      </c>
      <c r="L52" s="91">
        <f>апр.25!E47</f>
        <v>1250</v>
      </c>
      <c r="M52" s="91">
        <f>май.25!E47</f>
        <v>1250</v>
      </c>
      <c r="N52" s="91">
        <f>июн.25!E47</f>
        <v>1250</v>
      </c>
      <c r="O52" s="90">
        <f t="shared" si="3"/>
        <v>3750</v>
      </c>
      <c r="P52" s="91">
        <f>июл.25!E47</f>
        <v>1250</v>
      </c>
      <c r="Q52" s="91">
        <f>авг.25!E47</f>
        <v>1250</v>
      </c>
      <c r="R52" s="91">
        <f>сен.25!E47</f>
        <v>1250</v>
      </c>
      <c r="S52" s="90">
        <f t="shared" si="4"/>
        <v>2500</v>
      </c>
      <c r="T52" s="91">
        <f>окт.25!E47</f>
        <v>1250</v>
      </c>
      <c r="U52" s="91">
        <f>ноя.25!E47</f>
        <v>1250</v>
      </c>
      <c r="V52" s="91">
        <f>дек.25!E47</f>
        <v>0</v>
      </c>
    </row>
    <row r="53" spans="1:22" x14ac:dyDescent="0.25">
      <c r="A53" s="98"/>
      <c r="B53" s="124"/>
      <c r="C53" s="16">
        <v>39</v>
      </c>
      <c r="D53" s="121">
        <v>-4850</v>
      </c>
      <c r="E53" s="118">
        <f t="shared" si="0"/>
        <v>-18600</v>
      </c>
      <c r="F53" s="88">
        <f>янв.25!F48+фев.25!F48+мар.25!F48+апр.25!F48+май.25!F48+июн.25!F48+июл.25!F48+авг.25!F48+сен.25!F48+окт.25!F48+ноя.25!F48+дек.25!F48</f>
        <v>0</v>
      </c>
      <c r="G53" s="88">
        <f t="shared" si="1"/>
        <v>3750</v>
      </c>
      <c r="H53" s="89">
        <f>янв.25!E48</f>
        <v>1250</v>
      </c>
      <c r="I53" s="89">
        <f>фев.25!E48</f>
        <v>1250</v>
      </c>
      <c r="J53" s="89">
        <f>мар.25!E48</f>
        <v>1250</v>
      </c>
      <c r="K53" s="90">
        <f t="shared" si="2"/>
        <v>3750</v>
      </c>
      <c r="L53" s="91">
        <f>апр.25!E48</f>
        <v>1250</v>
      </c>
      <c r="M53" s="91">
        <f>май.25!E48</f>
        <v>1250</v>
      </c>
      <c r="N53" s="91">
        <f>июн.25!E48</f>
        <v>1250</v>
      </c>
      <c r="O53" s="90">
        <f t="shared" si="3"/>
        <v>3750</v>
      </c>
      <c r="P53" s="91">
        <f>июл.25!E48</f>
        <v>1250</v>
      </c>
      <c r="Q53" s="91">
        <f>авг.25!E48</f>
        <v>1250</v>
      </c>
      <c r="R53" s="91">
        <f>сен.25!E48</f>
        <v>1250</v>
      </c>
      <c r="S53" s="90">
        <f t="shared" si="4"/>
        <v>2500</v>
      </c>
      <c r="T53" s="91">
        <f>окт.25!E48</f>
        <v>1250</v>
      </c>
      <c r="U53" s="91">
        <f>ноя.25!E48</f>
        <v>1250</v>
      </c>
      <c r="V53" s="91">
        <f>дек.25!E48</f>
        <v>0</v>
      </c>
    </row>
    <row r="54" spans="1:22" x14ac:dyDescent="0.25">
      <c r="A54" s="98"/>
      <c r="B54" s="124"/>
      <c r="C54" s="16">
        <v>40</v>
      </c>
      <c r="D54" s="121">
        <v>-39150</v>
      </c>
      <c r="E54" s="118">
        <f t="shared" si="0"/>
        <v>-52900</v>
      </c>
      <c r="F54" s="88">
        <f>янв.25!F49+фев.25!F49+мар.25!F49+апр.25!F49+май.25!F49+июн.25!F49+июл.25!F49+авг.25!F49+сен.25!F49+окт.25!F49+ноя.25!F49+дек.25!F49</f>
        <v>0</v>
      </c>
      <c r="G54" s="88">
        <f t="shared" si="1"/>
        <v>3750</v>
      </c>
      <c r="H54" s="89">
        <f>янв.25!E49</f>
        <v>1250</v>
      </c>
      <c r="I54" s="89">
        <f>фев.25!E49</f>
        <v>1250</v>
      </c>
      <c r="J54" s="89">
        <f>мар.25!E49</f>
        <v>1250</v>
      </c>
      <c r="K54" s="90">
        <f t="shared" si="2"/>
        <v>3750</v>
      </c>
      <c r="L54" s="91">
        <f>апр.25!E49</f>
        <v>1250</v>
      </c>
      <c r="M54" s="91">
        <f>май.25!E49</f>
        <v>1250</v>
      </c>
      <c r="N54" s="91">
        <f>июн.25!E49</f>
        <v>1250</v>
      </c>
      <c r="O54" s="90">
        <f t="shared" si="3"/>
        <v>3750</v>
      </c>
      <c r="P54" s="91">
        <f>июл.25!E49</f>
        <v>1250</v>
      </c>
      <c r="Q54" s="91">
        <f>авг.25!E49</f>
        <v>1250</v>
      </c>
      <c r="R54" s="91">
        <f>сен.25!E49</f>
        <v>1250</v>
      </c>
      <c r="S54" s="90">
        <f t="shared" si="4"/>
        <v>2500</v>
      </c>
      <c r="T54" s="91">
        <f>окт.25!E49</f>
        <v>1250</v>
      </c>
      <c r="U54" s="91">
        <f>ноя.25!E49</f>
        <v>1250</v>
      </c>
      <c r="V54" s="91">
        <f>дек.25!E49</f>
        <v>0</v>
      </c>
    </row>
    <row r="55" spans="1:22" x14ac:dyDescent="0.25">
      <c r="A55" s="98"/>
      <c r="B55" s="124"/>
      <c r="C55" s="16">
        <v>41</v>
      </c>
      <c r="D55" s="121">
        <v>-107500</v>
      </c>
      <c r="E55" s="118">
        <f t="shared" si="0"/>
        <v>-121250</v>
      </c>
      <c r="F55" s="88">
        <f>янв.25!F50+фев.25!F50+мар.25!F50+апр.25!F50+май.25!F50+июн.25!F50+июл.25!F50+авг.25!F50+сен.25!F50+окт.25!F50+ноя.25!F50+дек.25!F50</f>
        <v>0</v>
      </c>
      <c r="G55" s="88">
        <f t="shared" si="1"/>
        <v>3750</v>
      </c>
      <c r="H55" s="89">
        <f>янв.25!E50</f>
        <v>1250</v>
      </c>
      <c r="I55" s="89">
        <f>фев.25!E50</f>
        <v>1250</v>
      </c>
      <c r="J55" s="89">
        <f>мар.25!E50</f>
        <v>1250</v>
      </c>
      <c r="K55" s="90">
        <f t="shared" si="2"/>
        <v>3750</v>
      </c>
      <c r="L55" s="91">
        <f>апр.25!E50</f>
        <v>1250</v>
      </c>
      <c r="M55" s="91">
        <f>май.25!E50</f>
        <v>1250</v>
      </c>
      <c r="N55" s="91">
        <f>июн.25!E50</f>
        <v>1250</v>
      </c>
      <c r="O55" s="90">
        <f t="shared" si="3"/>
        <v>3750</v>
      </c>
      <c r="P55" s="91">
        <f>июл.25!E50</f>
        <v>1250</v>
      </c>
      <c r="Q55" s="91">
        <f>авг.25!E50</f>
        <v>1250</v>
      </c>
      <c r="R55" s="91">
        <f>сен.25!E50</f>
        <v>1250</v>
      </c>
      <c r="S55" s="90">
        <f t="shared" si="4"/>
        <v>2500</v>
      </c>
      <c r="T55" s="91">
        <f>окт.25!E50</f>
        <v>1250</v>
      </c>
      <c r="U55" s="91">
        <f>ноя.25!E50</f>
        <v>1250</v>
      </c>
      <c r="V55" s="91">
        <f>дек.25!E50</f>
        <v>0</v>
      </c>
    </row>
    <row r="56" spans="1:22" x14ac:dyDescent="0.25">
      <c r="A56" s="98"/>
      <c r="B56" s="124"/>
      <c r="C56" s="16">
        <v>42</v>
      </c>
      <c r="D56" s="121">
        <v>-8550</v>
      </c>
      <c r="E56" s="118">
        <f t="shared" si="0"/>
        <v>-21800</v>
      </c>
      <c r="F56" s="88">
        <f>янв.25!F51+фев.25!F51+мар.25!F51+апр.25!F51+май.25!F51+июн.25!F51+июл.25!F51+авг.25!F51+сен.25!F51+окт.25!F51+ноя.25!F51+дек.25!F51</f>
        <v>500</v>
      </c>
      <c r="G56" s="88">
        <f t="shared" si="1"/>
        <v>3750</v>
      </c>
      <c r="H56" s="89">
        <f>янв.25!E51</f>
        <v>1250</v>
      </c>
      <c r="I56" s="89">
        <f>фев.25!E51</f>
        <v>1250</v>
      </c>
      <c r="J56" s="89">
        <f>мар.25!E51</f>
        <v>1250</v>
      </c>
      <c r="K56" s="90">
        <f t="shared" si="2"/>
        <v>3750</v>
      </c>
      <c r="L56" s="91">
        <f>апр.25!E51</f>
        <v>1250</v>
      </c>
      <c r="M56" s="91">
        <f>май.25!E51</f>
        <v>1250</v>
      </c>
      <c r="N56" s="91">
        <f>июн.25!E51</f>
        <v>1250</v>
      </c>
      <c r="O56" s="90">
        <f t="shared" si="3"/>
        <v>3750</v>
      </c>
      <c r="P56" s="91">
        <f>июл.25!E51</f>
        <v>1250</v>
      </c>
      <c r="Q56" s="91">
        <f>авг.25!E51</f>
        <v>1250</v>
      </c>
      <c r="R56" s="91">
        <f>сен.25!E51</f>
        <v>1250</v>
      </c>
      <c r="S56" s="90">
        <f t="shared" si="4"/>
        <v>2500</v>
      </c>
      <c r="T56" s="91">
        <f>окт.25!E51</f>
        <v>1250</v>
      </c>
      <c r="U56" s="91">
        <f>ноя.25!E51</f>
        <v>1250</v>
      </c>
      <c r="V56" s="91">
        <f>дек.25!E51</f>
        <v>0</v>
      </c>
    </row>
    <row r="57" spans="1:22" x14ac:dyDescent="0.25">
      <c r="A57" s="98"/>
      <c r="B57" s="124"/>
      <c r="C57" s="16">
        <v>43</v>
      </c>
      <c r="D57" s="121">
        <v>-32500</v>
      </c>
      <c r="E57" s="118">
        <f t="shared" si="0"/>
        <v>-41250</v>
      </c>
      <c r="F57" s="88">
        <f>янв.25!F52+фев.25!F52+мар.25!F52+апр.25!F52+май.25!F52+июн.25!F52+июл.25!F52+авг.25!F52+сен.25!F52+окт.25!F52+ноя.25!F52+дек.25!F52</f>
        <v>5000</v>
      </c>
      <c r="G57" s="88">
        <f t="shared" si="1"/>
        <v>3750</v>
      </c>
      <c r="H57" s="89">
        <f>янв.25!E52</f>
        <v>1250</v>
      </c>
      <c r="I57" s="89">
        <f>фев.25!E52</f>
        <v>1250</v>
      </c>
      <c r="J57" s="89">
        <f>мар.25!E52</f>
        <v>1250</v>
      </c>
      <c r="K57" s="90">
        <f t="shared" si="2"/>
        <v>3750</v>
      </c>
      <c r="L57" s="91">
        <f>апр.25!E52</f>
        <v>1250</v>
      </c>
      <c r="M57" s="91">
        <f>май.25!E52</f>
        <v>1250</v>
      </c>
      <c r="N57" s="91">
        <f>июн.25!E52</f>
        <v>1250</v>
      </c>
      <c r="O57" s="90">
        <f t="shared" si="3"/>
        <v>3750</v>
      </c>
      <c r="P57" s="91">
        <f>июл.25!E52</f>
        <v>1250</v>
      </c>
      <c r="Q57" s="91">
        <f>авг.25!E52</f>
        <v>1250</v>
      </c>
      <c r="R57" s="91">
        <f>сен.25!E52</f>
        <v>1250</v>
      </c>
      <c r="S57" s="90">
        <f t="shared" si="4"/>
        <v>2500</v>
      </c>
      <c r="T57" s="91">
        <f>окт.25!E52</f>
        <v>1250</v>
      </c>
      <c r="U57" s="91">
        <f>ноя.25!E52</f>
        <v>1250</v>
      </c>
      <c r="V57" s="91">
        <f>дек.25!E52</f>
        <v>0</v>
      </c>
    </row>
    <row r="58" spans="1:22" x14ac:dyDescent="0.25">
      <c r="A58" s="98"/>
      <c r="B58" s="124"/>
      <c r="C58" s="16">
        <v>44</v>
      </c>
      <c r="D58" s="121">
        <v>-7500</v>
      </c>
      <c r="E58" s="118">
        <f t="shared" si="0"/>
        <v>-6250</v>
      </c>
      <c r="F58" s="88">
        <f>янв.25!F53+фев.25!F53+мар.25!F53+апр.25!F53+май.25!F53+июн.25!F53+июл.25!F53+авг.25!F53+сен.25!F53+окт.25!F53+ноя.25!F53+дек.25!F53</f>
        <v>15000</v>
      </c>
      <c r="G58" s="88">
        <f t="shared" si="1"/>
        <v>3750</v>
      </c>
      <c r="H58" s="89">
        <f>янв.25!E53</f>
        <v>1250</v>
      </c>
      <c r="I58" s="89">
        <f>фев.25!E53</f>
        <v>1250</v>
      </c>
      <c r="J58" s="89">
        <f>мар.25!E53</f>
        <v>1250</v>
      </c>
      <c r="K58" s="90">
        <f t="shared" si="2"/>
        <v>3750</v>
      </c>
      <c r="L58" s="91">
        <f>апр.25!E53</f>
        <v>1250</v>
      </c>
      <c r="M58" s="91">
        <f>май.25!E53</f>
        <v>1250</v>
      </c>
      <c r="N58" s="91">
        <f>июн.25!E53</f>
        <v>1250</v>
      </c>
      <c r="O58" s="90">
        <f t="shared" si="3"/>
        <v>3750</v>
      </c>
      <c r="P58" s="91">
        <f>июл.25!E53</f>
        <v>1250</v>
      </c>
      <c r="Q58" s="91">
        <f>авг.25!E53</f>
        <v>1250</v>
      </c>
      <c r="R58" s="91">
        <f>сен.25!E53</f>
        <v>1250</v>
      </c>
      <c r="S58" s="90">
        <f t="shared" si="4"/>
        <v>2500</v>
      </c>
      <c r="T58" s="91">
        <f>окт.25!E53</f>
        <v>1250</v>
      </c>
      <c r="U58" s="91">
        <f>ноя.25!E53</f>
        <v>1250</v>
      </c>
      <c r="V58" s="91">
        <f>дек.25!E53</f>
        <v>0</v>
      </c>
    </row>
    <row r="59" spans="1:22" x14ac:dyDescent="0.25">
      <c r="A59" s="100"/>
      <c r="B59" s="124"/>
      <c r="C59" s="16">
        <v>45</v>
      </c>
      <c r="D59" s="121">
        <v>-3750</v>
      </c>
      <c r="E59" s="118">
        <f t="shared" si="0"/>
        <v>-5000</v>
      </c>
      <c r="F59" s="88">
        <f>янв.25!F54+фев.25!F54+мар.25!F54+апр.25!F54+май.25!F54+июн.25!F54+июл.25!F54+авг.25!F54+сен.25!F54+окт.25!F54+ноя.25!F54+дек.25!F54</f>
        <v>12500</v>
      </c>
      <c r="G59" s="88">
        <f t="shared" si="1"/>
        <v>3750</v>
      </c>
      <c r="H59" s="89">
        <f>янв.25!E54</f>
        <v>1250</v>
      </c>
      <c r="I59" s="89">
        <f>фев.25!E54</f>
        <v>1250</v>
      </c>
      <c r="J59" s="89">
        <f>мар.25!E54</f>
        <v>1250</v>
      </c>
      <c r="K59" s="90">
        <f t="shared" si="2"/>
        <v>3750</v>
      </c>
      <c r="L59" s="91">
        <f>апр.25!E54</f>
        <v>1250</v>
      </c>
      <c r="M59" s="91">
        <f>май.25!E54</f>
        <v>1250</v>
      </c>
      <c r="N59" s="91">
        <f>июн.25!E54</f>
        <v>1250</v>
      </c>
      <c r="O59" s="90">
        <f t="shared" si="3"/>
        <v>3750</v>
      </c>
      <c r="P59" s="91">
        <f>июл.25!E54</f>
        <v>1250</v>
      </c>
      <c r="Q59" s="91">
        <f>авг.25!E54</f>
        <v>1250</v>
      </c>
      <c r="R59" s="91">
        <f>сен.25!E54</f>
        <v>1250</v>
      </c>
      <c r="S59" s="90">
        <f t="shared" si="4"/>
        <v>2500</v>
      </c>
      <c r="T59" s="91">
        <f>окт.25!E54</f>
        <v>1250</v>
      </c>
      <c r="U59" s="91">
        <f>ноя.25!E54</f>
        <v>1250</v>
      </c>
      <c r="V59" s="91">
        <f>дек.25!E54</f>
        <v>0</v>
      </c>
    </row>
    <row r="60" spans="1:22" x14ac:dyDescent="0.25">
      <c r="A60" s="98"/>
      <c r="B60" s="124"/>
      <c r="C60" s="16">
        <v>46</v>
      </c>
      <c r="D60" s="121">
        <v>1250</v>
      </c>
      <c r="E60" s="118">
        <f t="shared" si="0"/>
        <v>-1250</v>
      </c>
      <c r="F60" s="88">
        <f>янв.25!F55+фев.25!F55+мар.25!F55+апр.25!F55+май.25!F55+июн.25!F55+июл.25!F55+авг.25!F55+сен.25!F55+окт.25!F55+ноя.25!F55+дек.25!F55</f>
        <v>11250</v>
      </c>
      <c r="G60" s="88">
        <f t="shared" si="1"/>
        <v>3750</v>
      </c>
      <c r="H60" s="89">
        <f>янв.25!E55</f>
        <v>1250</v>
      </c>
      <c r="I60" s="89">
        <f>фев.25!E55</f>
        <v>1250</v>
      </c>
      <c r="J60" s="89">
        <f>мар.25!E55</f>
        <v>1250</v>
      </c>
      <c r="K60" s="90">
        <f t="shared" si="2"/>
        <v>3750</v>
      </c>
      <c r="L60" s="91">
        <f>апр.25!E55</f>
        <v>1250</v>
      </c>
      <c r="M60" s="91">
        <f>май.25!E55</f>
        <v>1250</v>
      </c>
      <c r="N60" s="91">
        <f>июн.25!E55</f>
        <v>1250</v>
      </c>
      <c r="O60" s="90">
        <f t="shared" si="3"/>
        <v>3750</v>
      </c>
      <c r="P60" s="91">
        <f>июл.25!E55</f>
        <v>1250</v>
      </c>
      <c r="Q60" s="91">
        <f>авг.25!E55</f>
        <v>1250</v>
      </c>
      <c r="R60" s="91">
        <f>сен.25!E55</f>
        <v>1250</v>
      </c>
      <c r="S60" s="90">
        <f t="shared" si="4"/>
        <v>2500</v>
      </c>
      <c r="T60" s="91">
        <f>окт.25!E55</f>
        <v>1250</v>
      </c>
      <c r="U60" s="91">
        <f>ноя.25!E55</f>
        <v>1250</v>
      </c>
      <c r="V60" s="91">
        <f>дек.25!E55</f>
        <v>0</v>
      </c>
    </row>
    <row r="61" spans="1:22" x14ac:dyDescent="0.25">
      <c r="A61" s="100"/>
      <c r="B61" s="124"/>
      <c r="C61" s="16">
        <v>47</v>
      </c>
      <c r="D61" s="121">
        <v>2500</v>
      </c>
      <c r="E61" s="118">
        <f t="shared" si="0"/>
        <v>0</v>
      </c>
      <c r="F61" s="88">
        <f>янв.25!F56+фев.25!F56+мар.25!F56+апр.25!F56+май.25!F56+июн.25!F56+июл.25!F56+авг.25!F56+сен.25!F56+окт.25!F56+ноя.25!F56+дек.25!F56</f>
        <v>11250</v>
      </c>
      <c r="G61" s="88">
        <f t="shared" si="1"/>
        <v>3750</v>
      </c>
      <c r="H61" s="89">
        <f>янв.25!E56</f>
        <v>1250</v>
      </c>
      <c r="I61" s="89">
        <f>фев.25!E56</f>
        <v>1250</v>
      </c>
      <c r="J61" s="89">
        <f>мар.25!E56</f>
        <v>1250</v>
      </c>
      <c r="K61" s="90">
        <f t="shared" si="2"/>
        <v>3750</v>
      </c>
      <c r="L61" s="91">
        <f>апр.25!E56</f>
        <v>1250</v>
      </c>
      <c r="M61" s="91">
        <f>май.25!E56</f>
        <v>1250</v>
      </c>
      <c r="N61" s="91">
        <f>июн.25!E56</f>
        <v>1250</v>
      </c>
      <c r="O61" s="90">
        <f t="shared" si="3"/>
        <v>3750</v>
      </c>
      <c r="P61" s="91">
        <f>июл.25!E56</f>
        <v>1250</v>
      </c>
      <c r="Q61" s="91">
        <f>авг.25!E56</f>
        <v>1250</v>
      </c>
      <c r="R61" s="91">
        <f>сен.25!E56</f>
        <v>1250</v>
      </c>
      <c r="S61" s="90">
        <f t="shared" si="4"/>
        <v>2500</v>
      </c>
      <c r="T61" s="91">
        <f>окт.25!E56</f>
        <v>1250</v>
      </c>
      <c r="U61" s="91">
        <f>ноя.25!E56</f>
        <v>1250</v>
      </c>
      <c r="V61" s="91">
        <f>дек.25!E56</f>
        <v>0</v>
      </c>
    </row>
    <row r="62" spans="1:22" x14ac:dyDescent="0.25">
      <c r="A62" s="98"/>
      <c r="B62" s="124"/>
      <c r="C62" s="16">
        <v>48</v>
      </c>
      <c r="D62" s="121">
        <v>-64750</v>
      </c>
      <c r="E62" s="118">
        <f t="shared" si="0"/>
        <v>-56000</v>
      </c>
      <c r="F62" s="88">
        <f>янв.25!F57+фев.25!F57+мар.25!F57+апр.25!F57+май.25!F57+июн.25!F57+июл.25!F57+авг.25!F57+сен.25!F57+окт.25!F57+ноя.25!F57+дек.25!F57</f>
        <v>22500</v>
      </c>
      <c r="G62" s="88">
        <f t="shared" si="1"/>
        <v>3750</v>
      </c>
      <c r="H62" s="89">
        <f>янв.25!E57</f>
        <v>1250</v>
      </c>
      <c r="I62" s="89">
        <f>фев.25!E57</f>
        <v>1250</v>
      </c>
      <c r="J62" s="89">
        <f>мар.25!E57</f>
        <v>1250</v>
      </c>
      <c r="K62" s="90">
        <f t="shared" si="2"/>
        <v>3750</v>
      </c>
      <c r="L62" s="91">
        <f>апр.25!E57</f>
        <v>1250</v>
      </c>
      <c r="M62" s="91">
        <f>май.25!E57</f>
        <v>1250</v>
      </c>
      <c r="N62" s="91">
        <f>июн.25!E57</f>
        <v>1250</v>
      </c>
      <c r="O62" s="90">
        <f t="shared" si="3"/>
        <v>3750</v>
      </c>
      <c r="P62" s="91">
        <f>июл.25!E57</f>
        <v>1250</v>
      </c>
      <c r="Q62" s="91">
        <f>авг.25!E57</f>
        <v>1250</v>
      </c>
      <c r="R62" s="91">
        <f>сен.25!E57</f>
        <v>1250</v>
      </c>
      <c r="S62" s="90">
        <f t="shared" si="4"/>
        <v>2500</v>
      </c>
      <c r="T62" s="91">
        <f>окт.25!E57</f>
        <v>1250</v>
      </c>
      <c r="U62" s="91">
        <f>ноя.25!E57</f>
        <v>1250</v>
      </c>
      <c r="V62" s="91">
        <f>дек.25!E57</f>
        <v>0</v>
      </c>
    </row>
    <row r="63" spans="1:22" x14ac:dyDescent="0.25">
      <c r="A63" s="101"/>
      <c r="B63" s="124"/>
      <c r="C63" s="16">
        <v>49</v>
      </c>
      <c r="D63" s="121">
        <v>0</v>
      </c>
      <c r="E63" s="118">
        <f t="shared" si="0"/>
        <v>-1250</v>
      </c>
      <c r="F63" s="88">
        <f>янв.25!F58+фев.25!F58+мар.25!F58+апр.25!F58+май.25!F58+июн.25!F58+июл.25!F58+авг.25!F58+сен.25!F58+окт.25!F58+ноя.25!F58+дек.25!F58</f>
        <v>12500</v>
      </c>
      <c r="G63" s="88">
        <f t="shared" si="1"/>
        <v>3750</v>
      </c>
      <c r="H63" s="89">
        <f>янв.25!E58</f>
        <v>1250</v>
      </c>
      <c r="I63" s="89">
        <f>фев.25!E58</f>
        <v>1250</v>
      </c>
      <c r="J63" s="89">
        <f>мар.25!E58</f>
        <v>1250</v>
      </c>
      <c r="K63" s="90">
        <f t="shared" si="2"/>
        <v>3750</v>
      </c>
      <c r="L63" s="91">
        <f>апр.25!E58</f>
        <v>1250</v>
      </c>
      <c r="M63" s="91">
        <f>май.25!E58</f>
        <v>1250</v>
      </c>
      <c r="N63" s="91">
        <f>июн.25!E58</f>
        <v>1250</v>
      </c>
      <c r="O63" s="90">
        <f t="shared" si="3"/>
        <v>3750</v>
      </c>
      <c r="P63" s="91">
        <f>июл.25!E58</f>
        <v>1250</v>
      </c>
      <c r="Q63" s="91">
        <f>авг.25!E58</f>
        <v>1250</v>
      </c>
      <c r="R63" s="91">
        <f>сен.25!E58</f>
        <v>1250</v>
      </c>
      <c r="S63" s="90">
        <f t="shared" si="4"/>
        <v>2500</v>
      </c>
      <c r="T63" s="91">
        <f>окт.25!E58</f>
        <v>1250</v>
      </c>
      <c r="U63" s="91">
        <f>ноя.25!E58</f>
        <v>1250</v>
      </c>
      <c r="V63" s="91">
        <f>дек.25!E58</f>
        <v>0</v>
      </c>
    </row>
    <row r="64" spans="1:22" x14ac:dyDescent="0.25">
      <c r="A64" s="101"/>
      <c r="B64" s="124"/>
      <c r="C64" s="16">
        <v>50</v>
      </c>
      <c r="D64" s="121">
        <v>-112750</v>
      </c>
      <c r="E64" s="118">
        <f t="shared" si="0"/>
        <v>-111500</v>
      </c>
      <c r="F64" s="88">
        <f>янв.25!F59+фев.25!F59+мар.25!F59+апр.25!F59+май.25!F59+июн.25!F59+июл.25!F59+авг.25!F59+сен.25!F59+окт.25!F59+ноя.25!F59+дек.25!F59</f>
        <v>15000</v>
      </c>
      <c r="G64" s="88">
        <f t="shared" si="1"/>
        <v>3750</v>
      </c>
      <c r="H64" s="89">
        <f>янв.25!E59</f>
        <v>1250</v>
      </c>
      <c r="I64" s="89">
        <f>фев.25!E59</f>
        <v>1250</v>
      </c>
      <c r="J64" s="89">
        <f>мар.25!E59</f>
        <v>1250</v>
      </c>
      <c r="K64" s="90">
        <f t="shared" si="2"/>
        <v>3750</v>
      </c>
      <c r="L64" s="91">
        <f>апр.25!E59</f>
        <v>1250</v>
      </c>
      <c r="M64" s="91">
        <f>май.25!E59</f>
        <v>1250</v>
      </c>
      <c r="N64" s="91">
        <f>июн.25!E59</f>
        <v>1250</v>
      </c>
      <c r="O64" s="90">
        <f t="shared" si="3"/>
        <v>3750</v>
      </c>
      <c r="P64" s="91">
        <f>июл.25!E59</f>
        <v>1250</v>
      </c>
      <c r="Q64" s="91">
        <f>авг.25!E59</f>
        <v>1250</v>
      </c>
      <c r="R64" s="91">
        <f>сен.25!E59</f>
        <v>1250</v>
      </c>
      <c r="S64" s="90">
        <f t="shared" si="4"/>
        <v>2500</v>
      </c>
      <c r="T64" s="91">
        <f>окт.25!E59</f>
        <v>1250</v>
      </c>
      <c r="U64" s="91">
        <f>ноя.25!E59</f>
        <v>1250</v>
      </c>
      <c r="V64" s="91">
        <f>дек.25!E59</f>
        <v>0</v>
      </c>
    </row>
    <row r="65" spans="1:22" x14ac:dyDescent="0.25">
      <c r="A65" s="98"/>
      <c r="B65" s="124"/>
      <c r="C65" s="16">
        <v>51.52</v>
      </c>
      <c r="D65" s="121">
        <v>8000</v>
      </c>
      <c r="E65" s="118">
        <f t="shared" si="0"/>
        <v>250</v>
      </c>
      <c r="F65" s="88">
        <f>янв.25!F60+фев.25!F60+мар.25!F60+апр.25!F60+май.25!F60+июн.25!F60+июл.25!F60+авг.25!F60+сен.25!F60+окт.25!F60+ноя.25!F60+дек.25!F60</f>
        <v>6000</v>
      </c>
      <c r="G65" s="88">
        <f t="shared" si="1"/>
        <v>3750</v>
      </c>
      <c r="H65" s="89">
        <f>янв.25!E60</f>
        <v>1250</v>
      </c>
      <c r="I65" s="89">
        <f>фев.25!E60</f>
        <v>1250</v>
      </c>
      <c r="J65" s="89">
        <f>мар.25!E60</f>
        <v>1250</v>
      </c>
      <c r="K65" s="90">
        <f t="shared" si="2"/>
        <v>3750</v>
      </c>
      <c r="L65" s="91">
        <f>апр.25!E60</f>
        <v>1250</v>
      </c>
      <c r="M65" s="91">
        <f>май.25!E60</f>
        <v>1250</v>
      </c>
      <c r="N65" s="91">
        <f>июн.25!E60</f>
        <v>1250</v>
      </c>
      <c r="O65" s="90">
        <f t="shared" si="3"/>
        <v>3750</v>
      </c>
      <c r="P65" s="91">
        <f>июл.25!E60</f>
        <v>1250</v>
      </c>
      <c r="Q65" s="91">
        <f>авг.25!E60</f>
        <v>1250</v>
      </c>
      <c r="R65" s="91">
        <f>сен.25!E60</f>
        <v>1250</v>
      </c>
      <c r="S65" s="90">
        <f t="shared" si="4"/>
        <v>2500</v>
      </c>
      <c r="T65" s="91">
        <f>окт.25!E60</f>
        <v>1250</v>
      </c>
      <c r="U65" s="91">
        <f>ноя.25!E60</f>
        <v>1250</v>
      </c>
      <c r="V65" s="91">
        <f>дек.25!E60</f>
        <v>0</v>
      </c>
    </row>
    <row r="66" spans="1:22" x14ac:dyDescent="0.25">
      <c r="A66" s="101"/>
      <c r="B66" s="124"/>
      <c r="C66" s="16">
        <v>53</v>
      </c>
      <c r="D66" s="121">
        <v>0</v>
      </c>
      <c r="E66" s="118">
        <f t="shared" si="0"/>
        <v>-5000</v>
      </c>
      <c r="F66" s="88">
        <f>янв.25!F61+фев.25!F61+мар.25!F61+апр.25!F61+май.25!F61+июн.25!F61+июл.25!F61+авг.25!F61+сен.25!F61+окт.25!F61+ноя.25!F61+дек.25!F61</f>
        <v>8750</v>
      </c>
      <c r="G66" s="88">
        <f t="shared" si="1"/>
        <v>3750</v>
      </c>
      <c r="H66" s="89">
        <f>янв.25!E61</f>
        <v>1250</v>
      </c>
      <c r="I66" s="89">
        <f>фев.25!E61</f>
        <v>1250</v>
      </c>
      <c r="J66" s="89">
        <f>мар.25!E61</f>
        <v>1250</v>
      </c>
      <c r="K66" s="90">
        <f t="shared" si="2"/>
        <v>3750</v>
      </c>
      <c r="L66" s="91">
        <f>апр.25!E61</f>
        <v>1250</v>
      </c>
      <c r="M66" s="91">
        <f>май.25!E61</f>
        <v>1250</v>
      </c>
      <c r="N66" s="91">
        <f>июн.25!E61</f>
        <v>1250</v>
      </c>
      <c r="O66" s="90">
        <f t="shared" si="3"/>
        <v>3750</v>
      </c>
      <c r="P66" s="91">
        <f>июл.25!E61</f>
        <v>1250</v>
      </c>
      <c r="Q66" s="91">
        <f>авг.25!E61</f>
        <v>1250</v>
      </c>
      <c r="R66" s="91">
        <f>сен.25!E61</f>
        <v>1250</v>
      </c>
      <c r="S66" s="90">
        <f t="shared" si="4"/>
        <v>2500</v>
      </c>
      <c r="T66" s="91">
        <f>окт.25!E61</f>
        <v>1250</v>
      </c>
      <c r="U66" s="91">
        <f>ноя.25!E61</f>
        <v>1250</v>
      </c>
      <c r="V66" s="91">
        <f>дек.25!E61</f>
        <v>0</v>
      </c>
    </row>
    <row r="67" spans="1:22" x14ac:dyDescent="0.25">
      <c r="A67" s="101"/>
      <c r="B67" s="124"/>
      <c r="C67" s="16">
        <v>54.55</v>
      </c>
      <c r="D67" s="121">
        <v>-750</v>
      </c>
      <c r="E67" s="118">
        <f t="shared" si="0"/>
        <v>-4500</v>
      </c>
      <c r="F67" s="88">
        <f>янв.25!F62+фев.25!F62+мар.25!F62+апр.25!F62+май.25!F62+июн.25!F62+июл.25!F62+авг.25!F62+сен.25!F62+окт.25!F62+ноя.25!F62+дек.25!F62</f>
        <v>10000</v>
      </c>
      <c r="G67" s="88">
        <f t="shared" si="1"/>
        <v>3750</v>
      </c>
      <c r="H67" s="89">
        <f>янв.25!E62</f>
        <v>1250</v>
      </c>
      <c r="I67" s="89">
        <f>фев.25!E62</f>
        <v>1250</v>
      </c>
      <c r="J67" s="89">
        <f>мар.25!E62</f>
        <v>1250</v>
      </c>
      <c r="K67" s="90">
        <f t="shared" si="2"/>
        <v>3750</v>
      </c>
      <c r="L67" s="91">
        <f>апр.25!E62</f>
        <v>1250</v>
      </c>
      <c r="M67" s="91">
        <f>май.25!E62</f>
        <v>1250</v>
      </c>
      <c r="N67" s="91">
        <f>июн.25!E62</f>
        <v>1250</v>
      </c>
      <c r="O67" s="90">
        <f t="shared" si="3"/>
        <v>3750</v>
      </c>
      <c r="P67" s="91">
        <f>июл.25!E62</f>
        <v>1250</v>
      </c>
      <c r="Q67" s="91">
        <f>авг.25!E62</f>
        <v>1250</v>
      </c>
      <c r="R67" s="91">
        <f>сен.25!E62</f>
        <v>1250</v>
      </c>
      <c r="S67" s="90">
        <f t="shared" si="4"/>
        <v>2500</v>
      </c>
      <c r="T67" s="91">
        <f>окт.25!E62</f>
        <v>1250</v>
      </c>
      <c r="U67" s="91">
        <f>ноя.25!E62</f>
        <v>1250</v>
      </c>
      <c r="V67" s="91">
        <f>дек.25!E62</f>
        <v>0</v>
      </c>
    </row>
    <row r="68" spans="1:22" x14ac:dyDescent="0.25">
      <c r="A68" s="98"/>
      <c r="B68" s="124"/>
      <c r="C68" s="16">
        <v>56</v>
      </c>
      <c r="D68" s="121">
        <v>-16250</v>
      </c>
      <c r="E68" s="118">
        <f t="shared" si="0"/>
        <v>-30000</v>
      </c>
      <c r="F68" s="88">
        <f>янв.25!F63+фев.25!F63+мар.25!F63+апр.25!F63+май.25!F63+июн.25!F63+июл.25!F63+авг.25!F63+сен.25!F63+окт.25!F63+ноя.25!F63+дек.25!F63</f>
        <v>0</v>
      </c>
      <c r="G68" s="88">
        <f t="shared" si="1"/>
        <v>3750</v>
      </c>
      <c r="H68" s="89">
        <f>янв.25!E63</f>
        <v>1250</v>
      </c>
      <c r="I68" s="89">
        <f>фев.25!E63</f>
        <v>1250</v>
      </c>
      <c r="J68" s="89">
        <f>мар.25!E63</f>
        <v>1250</v>
      </c>
      <c r="K68" s="90">
        <f t="shared" si="2"/>
        <v>3750</v>
      </c>
      <c r="L68" s="91">
        <f>апр.25!E63</f>
        <v>1250</v>
      </c>
      <c r="M68" s="91">
        <f>май.25!E63</f>
        <v>1250</v>
      </c>
      <c r="N68" s="91">
        <f>июн.25!E63</f>
        <v>1250</v>
      </c>
      <c r="O68" s="90">
        <f t="shared" si="3"/>
        <v>3750</v>
      </c>
      <c r="P68" s="91">
        <f>июл.25!E63</f>
        <v>1250</v>
      </c>
      <c r="Q68" s="91">
        <f>авг.25!E63</f>
        <v>1250</v>
      </c>
      <c r="R68" s="91">
        <f>сен.25!E63</f>
        <v>1250</v>
      </c>
      <c r="S68" s="90">
        <f t="shared" si="4"/>
        <v>2500</v>
      </c>
      <c r="T68" s="91">
        <f>окт.25!E63</f>
        <v>1250</v>
      </c>
      <c r="U68" s="91">
        <f>ноя.25!E63</f>
        <v>1250</v>
      </c>
      <c r="V68" s="91">
        <f>дек.25!E63</f>
        <v>0</v>
      </c>
    </row>
    <row r="69" spans="1:22" x14ac:dyDescent="0.25">
      <c r="A69" s="98"/>
      <c r="B69" s="124"/>
      <c r="C69" s="16">
        <v>57</v>
      </c>
      <c r="D69" s="121">
        <v>-18750</v>
      </c>
      <c r="E69" s="118">
        <f t="shared" si="0"/>
        <v>-18500</v>
      </c>
      <c r="F69" s="88">
        <f>янв.25!F64+фев.25!F64+мар.25!F64+апр.25!F64+май.25!F64+июн.25!F64+июл.25!F64+авг.25!F64+сен.25!F64+окт.25!F64+ноя.25!F64+дек.25!F64</f>
        <v>14000</v>
      </c>
      <c r="G69" s="88">
        <f t="shared" si="1"/>
        <v>3750</v>
      </c>
      <c r="H69" s="89">
        <f>янв.25!E64</f>
        <v>1250</v>
      </c>
      <c r="I69" s="89">
        <f>фев.25!E64</f>
        <v>1250</v>
      </c>
      <c r="J69" s="89">
        <f>мар.25!E64</f>
        <v>1250</v>
      </c>
      <c r="K69" s="90">
        <f t="shared" si="2"/>
        <v>3750</v>
      </c>
      <c r="L69" s="91">
        <f>апр.25!E64</f>
        <v>1250</v>
      </c>
      <c r="M69" s="91">
        <f>май.25!E64</f>
        <v>1250</v>
      </c>
      <c r="N69" s="91">
        <f>июн.25!E64</f>
        <v>1250</v>
      </c>
      <c r="O69" s="90">
        <f t="shared" si="3"/>
        <v>3750</v>
      </c>
      <c r="P69" s="91">
        <f>июл.25!E64</f>
        <v>1250</v>
      </c>
      <c r="Q69" s="91">
        <f>авг.25!E64</f>
        <v>1250</v>
      </c>
      <c r="R69" s="91">
        <f>сен.25!E64</f>
        <v>1250</v>
      </c>
      <c r="S69" s="90">
        <f t="shared" si="4"/>
        <v>2500</v>
      </c>
      <c r="T69" s="91">
        <f>окт.25!E64</f>
        <v>1250</v>
      </c>
      <c r="U69" s="91">
        <f>ноя.25!E64</f>
        <v>1250</v>
      </c>
      <c r="V69" s="91">
        <f>дек.25!E64</f>
        <v>0</v>
      </c>
    </row>
    <row r="70" spans="1:22" x14ac:dyDescent="0.25">
      <c r="A70" s="98"/>
      <c r="B70" s="124"/>
      <c r="C70" s="16" t="s">
        <v>52</v>
      </c>
      <c r="D70" s="121">
        <v>-18750</v>
      </c>
      <c r="E70" s="118">
        <f t="shared" si="0"/>
        <v>-17500</v>
      </c>
      <c r="F70" s="88">
        <f>янв.25!F65+фев.25!F65+мар.25!F65+апр.25!F65+май.25!F65+июн.25!F65+июл.25!F65+авг.25!F65+сен.25!F65+окт.25!F65+ноя.25!F65+дек.25!F65</f>
        <v>15000</v>
      </c>
      <c r="G70" s="88">
        <f t="shared" si="1"/>
        <v>3750</v>
      </c>
      <c r="H70" s="89">
        <f>янв.25!E65</f>
        <v>1250</v>
      </c>
      <c r="I70" s="89">
        <f>фев.25!E65</f>
        <v>1250</v>
      </c>
      <c r="J70" s="89">
        <f>мар.25!E65</f>
        <v>1250</v>
      </c>
      <c r="K70" s="90">
        <f t="shared" si="2"/>
        <v>3750</v>
      </c>
      <c r="L70" s="91">
        <f>апр.25!E65</f>
        <v>1250</v>
      </c>
      <c r="M70" s="91">
        <f>май.25!E65</f>
        <v>1250</v>
      </c>
      <c r="N70" s="91">
        <f>июн.25!E65</f>
        <v>1250</v>
      </c>
      <c r="O70" s="90">
        <f t="shared" si="3"/>
        <v>3750</v>
      </c>
      <c r="P70" s="91">
        <f>июл.25!E65</f>
        <v>1250</v>
      </c>
      <c r="Q70" s="91">
        <f>авг.25!E65</f>
        <v>1250</v>
      </c>
      <c r="R70" s="91">
        <f>сен.25!E65</f>
        <v>1250</v>
      </c>
      <c r="S70" s="90">
        <f t="shared" si="4"/>
        <v>2500</v>
      </c>
      <c r="T70" s="91">
        <f>окт.25!E65</f>
        <v>1250</v>
      </c>
      <c r="U70" s="91">
        <f>ноя.25!E65</f>
        <v>1250</v>
      </c>
      <c r="V70" s="91">
        <f>дек.25!E65</f>
        <v>0</v>
      </c>
    </row>
    <row r="71" spans="1:22" x14ac:dyDescent="0.25">
      <c r="A71" s="98"/>
      <c r="B71" s="124"/>
      <c r="C71" s="16">
        <v>58</v>
      </c>
      <c r="D71" s="121">
        <v>-2500</v>
      </c>
      <c r="E71" s="118">
        <f t="shared" si="0"/>
        <v>-5000</v>
      </c>
      <c r="F71" s="88">
        <f>янв.25!F66+фев.25!F66+мар.25!F66+апр.25!F66+май.25!F66+июн.25!F66+июл.25!F66+авг.25!F66+сен.25!F66+окт.25!F66+ноя.25!F66+дек.25!F66</f>
        <v>11250</v>
      </c>
      <c r="G71" s="88">
        <f t="shared" si="1"/>
        <v>3750</v>
      </c>
      <c r="H71" s="89">
        <f>янв.25!E66</f>
        <v>1250</v>
      </c>
      <c r="I71" s="89">
        <f>фев.25!E66</f>
        <v>1250</v>
      </c>
      <c r="J71" s="89">
        <f>мар.25!E66</f>
        <v>1250</v>
      </c>
      <c r="K71" s="90">
        <f t="shared" si="2"/>
        <v>3750</v>
      </c>
      <c r="L71" s="91">
        <f>апр.25!E66</f>
        <v>1250</v>
      </c>
      <c r="M71" s="91">
        <f>май.25!E66</f>
        <v>1250</v>
      </c>
      <c r="N71" s="91">
        <f>июн.25!E66</f>
        <v>1250</v>
      </c>
      <c r="O71" s="90">
        <f t="shared" si="3"/>
        <v>3750</v>
      </c>
      <c r="P71" s="91">
        <f>июл.25!E66</f>
        <v>1250</v>
      </c>
      <c r="Q71" s="91">
        <f>авг.25!E66</f>
        <v>1250</v>
      </c>
      <c r="R71" s="91">
        <f>сен.25!E66</f>
        <v>1250</v>
      </c>
      <c r="S71" s="90">
        <f t="shared" si="4"/>
        <v>2500</v>
      </c>
      <c r="T71" s="91">
        <f>окт.25!E66</f>
        <v>1250</v>
      </c>
      <c r="U71" s="91">
        <f>ноя.25!E66</f>
        <v>1250</v>
      </c>
      <c r="V71" s="91">
        <f>дек.25!E66</f>
        <v>0</v>
      </c>
    </row>
    <row r="72" spans="1:22" x14ac:dyDescent="0.25">
      <c r="A72" s="98"/>
      <c r="B72" s="124"/>
      <c r="C72" s="16">
        <v>59</v>
      </c>
      <c r="D72" s="121">
        <v>1250</v>
      </c>
      <c r="E72" s="118">
        <f t="shared" si="0"/>
        <v>0</v>
      </c>
      <c r="F72" s="88">
        <f>янв.25!F67+фев.25!F67+мар.25!F67+апр.25!F67+май.25!F67+июн.25!F67+июл.25!F67+авг.25!F67+сен.25!F67+окт.25!F67+ноя.25!F67+дек.25!F67</f>
        <v>12500</v>
      </c>
      <c r="G72" s="88">
        <f t="shared" si="1"/>
        <v>3750</v>
      </c>
      <c r="H72" s="89">
        <f>янв.25!E67</f>
        <v>1250</v>
      </c>
      <c r="I72" s="89">
        <f>фев.25!E67</f>
        <v>1250</v>
      </c>
      <c r="J72" s="89">
        <f>мар.25!E67</f>
        <v>1250</v>
      </c>
      <c r="K72" s="90">
        <f t="shared" si="2"/>
        <v>3750</v>
      </c>
      <c r="L72" s="91">
        <f>апр.25!E67</f>
        <v>1250</v>
      </c>
      <c r="M72" s="91">
        <f>май.25!E67</f>
        <v>1250</v>
      </c>
      <c r="N72" s="91">
        <f>июн.25!E67</f>
        <v>1250</v>
      </c>
      <c r="O72" s="90">
        <f t="shared" si="3"/>
        <v>3750</v>
      </c>
      <c r="P72" s="91">
        <f>июл.25!E67</f>
        <v>1250</v>
      </c>
      <c r="Q72" s="91">
        <f>авг.25!E67</f>
        <v>1250</v>
      </c>
      <c r="R72" s="91">
        <f>сен.25!E67</f>
        <v>1250</v>
      </c>
      <c r="S72" s="90">
        <f t="shared" si="4"/>
        <v>2500</v>
      </c>
      <c r="T72" s="91">
        <f>окт.25!E67</f>
        <v>1250</v>
      </c>
      <c r="U72" s="91">
        <f>ноя.25!E67</f>
        <v>1250</v>
      </c>
      <c r="V72" s="91">
        <f>дек.25!E67</f>
        <v>0</v>
      </c>
    </row>
    <row r="73" spans="1:22" x14ac:dyDescent="0.25">
      <c r="A73" s="98"/>
      <c r="B73" s="124"/>
      <c r="C73" s="16">
        <v>60</v>
      </c>
      <c r="D73" s="121">
        <v>-1750</v>
      </c>
      <c r="E73" s="118">
        <f t="shared" si="0"/>
        <v>-5000</v>
      </c>
      <c r="F73" s="88">
        <f>янв.25!F68+фев.25!F68+мар.25!F68+апр.25!F68+май.25!F68+июн.25!F68+июл.25!F68+авг.25!F68+сен.25!F68+окт.25!F68+ноя.25!F68+дек.25!F68</f>
        <v>10500</v>
      </c>
      <c r="G73" s="88">
        <f t="shared" si="1"/>
        <v>3750</v>
      </c>
      <c r="H73" s="89">
        <f>янв.25!E68</f>
        <v>1250</v>
      </c>
      <c r="I73" s="89">
        <f>фев.25!E68</f>
        <v>1250</v>
      </c>
      <c r="J73" s="89">
        <f>мар.25!E68</f>
        <v>1250</v>
      </c>
      <c r="K73" s="90">
        <f t="shared" si="2"/>
        <v>3750</v>
      </c>
      <c r="L73" s="91">
        <f>апр.25!E68</f>
        <v>1250</v>
      </c>
      <c r="M73" s="91">
        <f>май.25!E68</f>
        <v>1250</v>
      </c>
      <c r="N73" s="91">
        <f>июн.25!E68</f>
        <v>1250</v>
      </c>
      <c r="O73" s="90">
        <f t="shared" si="3"/>
        <v>3750</v>
      </c>
      <c r="P73" s="91">
        <f>июл.25!E68</f>
        <v>1250</v>
      </c>
      <c r="Q73" s="91">
        <f>авг.25!E68</f>
        <v>1250</v>
      </c>
      <c r="R73" s="91">
        <f>сен.25!E68</f>
        <v>1250</v>
      </c>
      <c r="S73" s="90">
        <f t="shared" si="4"/>
        <v>2500</v>
      </c>
      <c r="T73" s="91">
        <f>окт.25!E68</f>
        <v>1250</v>
      </c>
      <c r="U73" s="91">
        <f>ноя.25!E68</f>
        <v>1250</v>
      </c>
      <c r="V73" s="91">
        <f>дек.25!E68</f>
        <v>0</v>
      </c>
    </row>
    <row r="74" spans="1:22" x14ac:dyDescent="0.25">
      <c r="A74" s="98"/>
      <c r="B74" s="124"/>
      <c r="C74" s="16">
        <v>61</v>
      </c>
      <c r="D74" s="121">
        <v>1250</v>
      </c>
      <c r="E74" s="118">
        <f t="shared" si="0"/>
        <v>-1250</v>
      </c>
      <c r="F74" s="88">
        <f>янв.25!F69+фев.25!F69+мар.25!F69+апр.25!F69+май.25!F69+июн.25!F69+июл.25!F69+авг.25!F69+сен.25!F69+окт.25!F69+ноя.25!F69+дек.25!F69</f>
        <v>11250</v>
      </c>
      <c r="G74" s="88">
        <f t="shared" si="1"/>
        <v>3750</v>
      </c>
      <c r="H74" s="89">
        <f>янв.25!E69</f>
        <v>1250</v>
      </c>
      <c r="I74" s="89">
        <f>фев.25!E69</f>
        <v>1250</v>
      </c>
      <c r="J74" s="89">
        <f>мар.25!E69</f>
        <v>1250</v>
      </c>
      <c r="K74" s="90">
        <f t="shared" si="2"/>
        <v>3750</v>
      </c>
      <c r="L74" s="91">
        <f>апр.25!E69</f>
        <v>1250</v>
      </c>
      <c r="M74" s="91">
        <f>май.25!E69</f>
        <v>1250</v>
      </c>
      <c r="N74" s="91">
        <f>июн.25!E69</f>
        <v>1250</v>
      </c>
      <c r="O74" s="90">
        <f t="shared" si="3"/>
        <v>3750</v>
      </c>
      <c r="P74" s="91">
        <f>июл.25!E69</f>
        <v>1250</v>
      </c>
      <c r="Q74" s="91">
        <f>авг.25!E69</f>
        <v>1250</v>
      </c>
      <c r="R74" s="91">
        <f>сен.25!E69</f>
        <v>1250</v>
      </c>
      <c r="S74" s="90">
        <f t="shared" si="4"/>
        <v>2500</v>
      </c>
      <c r="T74" s="91">
        <f>окт.25!E69</f>
        <v>1250</v>
      </c>
      <c r="U74" s="91">
        <f>ноя.25!E69</f>
        <v>1250</v>
      </c>
      <c r="V74" s="91">
        <f>дек.25!E69</f>
        <v>0</v>
      </c>
    </row>
    <row r="75" spans="1:22" x14ac:dyDescent="0.25">
      <c r="A75" s="98"/>
      <c r="B75" s="124"/>
      <c r="C75" s="16">
        <v>62</v>
      </c>
      <c r="D75" s="121">
        <v>2500</v>
      </c>
      <c r="E75" s="118">
        <f t="shared" si="0"/>
        <v>0</v>
      </c>
      <c r="F75" s="88">
        <f>янв.25!F70+фев.25!F70+мар.25!F70+апр.25!F70+май.25!F70+июн.25!F70+июл.25!F70+авг.25!F70+сен.25!F70+окт.25!F70+ноя.25!F70+дек.25!F70</f>
        <v>11250</v>
      </c>
      <c r="G75" s="88">
        <f t="shared" si="1"/>
        <v>3750</v>
      </c>
      <c r="H75" s="89">
        <f>янв.25!E70</f>
        <v>1250</v>
      </c>
      <c r="I75" s="89">
        <f>фев.25!E70</f>
        <v>1250</v>
      </c>
      <c r="J75" s="89">
        <f>мар.25!E70</f>
        <v>1250</v>
      </c>
      <c r="K75" s="90">
        <f t="shared" si="2"/>
        <v>3750</v>
      </c>
      <c r="L75" s="91">
        <f>апр.25!E70</f>
        <v>1250</v>
      </c>
      <c r="M75" s="91">
        <f>май.25!E70</f>
        <v>1250</v>
      </c>
      <c r="N75" s="91">
        <f>июн.25!E70</f>
        <v>1250</v>
      </c>
      <c r="O75" s="90">
        <f t="shared" si="3"/>
        <v>3750</v>
      </c>
      <c r="P75" s="91">
        <f>июл.25!E70</f>
        <v>1250</v>
      </c>
      <c r="Q75" s="91">
        <f>авг.25!E70</f>
        <v>1250</v>
      </c>
      <c r="R75" s="91">
        <f>сен.25!E70</f>
        <v>1250</v>
      </c>
      <c r="S75" s="90">
        <f t="shared" si="4"/>
        <v>2500</v>
      </c>
      <c r="T75" s="91">
        <f>окт.25!E70</f>
        <v>1250</v>
      </c>
      <c r="U75" s="91">
        <f>ноя.25!E70</f>
        <v>1250</v>
      </c>
      <c r="V75" s="91">
        <f>дек.25!E70</f>
        <v>0</v>
      </c>
    </row>
    <row r="76" spans="1:22" x14ac:dyDescent="0.25">
      <c r="A76" s="98"/>
      <c r="B76" s="124"/>
      <c r="C76" s="16">
        <v>63</v>
      </c>
      <c r="D76" s="121">
        <v>-2500</v>
      </c>
      <c r="E76" s="118">
        <f t="shared" si="0"/>
        <v>1250</v>
      </c>
      <c r="F76" s="88">
        <f>янв.25!F71+фев.25!F71+мар.25!F71+апр.25!F71+май.25!F71+июн.25!F71+июл.25!F71+авг.25!F71+сен.25!F71+окт.25!F71+ноя.25!F71+дек.25!F71</f>
        <v>17500</v>
      </c>
      <c r="G76" s="88">
        <f t="shared" si="1"/>
        <v>3750</v>
      </c>
      <c r="H76" s="89">
        <f>янв.25!E71</f>
        <v>1250</v>
      </c>
      <c r="I76" s="89">
        <f>фев.25!E71</f>
        <v>1250</v>
      </c>
      <c r="J76" s="89">
        <f>мар.25!E71</f>
        <v>1250</v>
      </c>
      <c r="K76" s="90">
        <f t="shared" si="2"/>
        <v>3750</v>
      </c>
      <c r="L76" s="91">
        <f>апр.25!E71</f>
        <v>1250</v>
      </c>
      <c r="M76" s="91">
        <f>май.25!E71</f>
        <v>1250</v>
      </c>
      <c r="N76" s="91">
        <f>июн.25!E71</f>
        <v>1250</v>
      </c>
      <c r="O76" s="90">
        <f t="shared" si="3"/>
        <v>3750</v>
      </c>
      <c r="P76" s="91">
        <f>июл.25!E71</f>
        <v>1250</v>
      </c>
      <c r="Q76" s="91">
        <f>авг.25!E71</f>
        <v>1250</v>
      </c>
      <c r="R76" s="91">
        <f>сен.25!E71</f>
        <v>1250</v>
      </c>
      <c r="S76" s="90">
        <f t="shared" si="4"/>
        <v>2500</v>
      </c>
      <c r="T76" s="91">
        <f>окт.25!E71</f>
        <v>1250</v>
      </c>
      <c r="U76" s="91">
        <f>ноя.25!E71</f>
        <v>1250</v>
      </c>
      <c r="V76" s="91">
        <f>дек.25!E71</f>
        <v>0</v>
      </c>
    </row>
    <row r="77" spans="1:22" x14ac:dyDescent="0.25">
      <c r="A77" s="98"/>
      <c r="B77" s="124"/>
      <c r="C77" s="16">
        <v>64</v>
      </c>
      <c r="D77" s="121">
        <v>-1250</v>
      </c>
      <c r="E77" s="118">
        <f t="shared" ref="E77:E144" si="5">F77-G77-K77-O77-S77+D77</f>
        <v>-15000</v>
      </c>
      <c r="F77" s="88">
        <f>янв.25!F72+фев.25!F72+мар.25!F72+апр.25!F72+май.25!F72+июн.25!F72+июл.25!F72+авг.25!F72+сен.25!F72+окт.25!F72+ноя.25!F72+дек.25!F72</f>
        <v>0</v>
      </c>
      <c r="G77" s="88">
        <f t="shared" ref="G77:G144" si="6">H77+I77+J77</f>
        <v>3750</v>
      </c>
      <c r="H77" s="89">
        <f>янв.25!E72</f>
        <v>1250</v>
      </c>
      <c r="I77" s="89">
        <f>фев.25!E72</f>
        <v>1250</v>
      </c>
      <c r="J77" s="89">
        <f>мар.25!E72</f>
        <v>1250</v>
      </c>
      <c r="K77" s="90">
        <f t="shared" ref="K77:K144" si="7">N77+M77+L77</f>
        <v>3750</v>
      </c>
      <c r="L77" s="91">
        <f>апр.25!E72</f>
        <v>1250</v>
      </c>
      <c r="M77" s="91">
        <f>май.25!E72</f>
        <v>1250</v>
      </c>
      <c r="N77" s="91">
        <f>июн.25!E72</f>
        <v>1250</v>
      </c>
      <c r="O77" s="90">
        <f t="shared" ref="O77:O144" si="8">P77+Q77+R77</f>
        <v>3750</v>
      </c>
      <c r="P77" s="91">
        <f>июл.25!E72</f>
        <v>1250</v>
      </c>
      <c r="Q77" s="91">
        <f>авг.25!E72</f>
        <v>1250</v>
      </c>
      <c r="R77" s="91">
        <f>сен.25!E72</f>
        <v>1250</v>
      </c>
      <c r="S77" s="90">
        <f t="shared" ref="S77:S144" si="9">T77+U77+V77</f>
        <v>2500</v>
      </c>
      <c r="T77" s="91">
        <f>окт.25!E72</f>
        <v>1250</v>
      </c>
      <c r="U77" s="91">
        <f>ноя.25!E72</f>
        <v>1250</v>
      </c>
      <c r="V77" s="91">
        <f>дек.25!E72</f>
        <v>0</v>
      </c>
    </row>
    <row r="78" spans="1:22" x14ac:dyDescent="0.25">
      <c r="A78" s="102"/>
      <c r="B78" s="124"/>
      <c r="C78" s="16">
        <v>65</v>
      </c>
      <c r="D78" s="121">
        <v>0</v>
      </c>
      <c r="E78" s="118">
        <f t="shared" si="5"/>
        <v>0</v>
      </c>
      <c r="F78" s="88">
        <f>янв.25!F73+фев.25!F73+мар.25!F73+апр.25!F73+май.25!F73+июн.25!F73+июл.25!F73+авг.25!F73+сен.25!F73+окт.25!F73+ноя.25!F73+дек.25!F73</f>
        <v>0</v>
      </c>
      <c r="G78" s="88">
        <f t="shared" si="6"/>
        <v>0</v>
      </c>
      <c r="H78" s="89">
        <f>янв.25!E73</f>
        <v>0</v>
      </c>
      <c r="I78" s="89">
        <f>фев.25!E73</f>
        <v>0</v>
      </c>
      <c r="J78" s="89">
        <f>мар.25!E73</f>
        <v>0</v>
      </c>
      <c r="K78" s="90">
        <f t="shared" si="7"/>
        <v>0</v>
      </c>
      <c r="L78" s="91">
        <f>апр.25!E73</f>
        <v>0</v>
      </c>
      <c r="M78" s="91">
        <f>май.25!E73</f>
        <v>0</v>
      </c>
      <c r="N78" s="91">
        <f>июн.25!E73</f>
        <v>0</v>
      </c>
      <c r="O78" s="90">
        <f t="shared" si="8"/>
        <v>0</v>
      </c>
      <c r="P78" s="91">
        <f>июл.25!E73</f>
        <v>0</v>
      </c>
      <c r="Q78" s="91">
        <f>авг.25!E73</f>
        <v>0</v>
      </c>
      <c r="R78" s="91">
        <f>сен.25!E73</f>
        <v>0</v>
      </c>
      <c r="S78" s="90">
        <f t="shared" si="9"/>
        <v>0</v>
      </c>
      <c r="T78" s="91">
        <f>окт.25!E73</f>
        <v>0</v>
      </c>
      <c r="U78" s="91">
        <f>ноя.25!E73</f>
        <v>0</v>
      </c>
      <c r="V78" s="91">
        <f>дек.25!E73</f>
        <v>0</v>
      </c>
    </row>
    <row r="79" spans="1:22" x14ac:dyDescent="0.25">
      <c r="A79" s="98"/>
      <c r="B79" s="124"/>
      <c r="C79" s="16">
        <v>66</v>
      </c>
      <c r="D79" s="121">
        <v>21250</v>
      </c>
      <c r="E79" s="118">
        <f t="shared" si="5"/>
        <v>7500</v>
      </c>
      <c r="F79" s="88">
        <f>янв.25!F74+фев.25!F74+мар.25!F74+апр.25!F74+май.25!F74+июн.25!F74+июл.25!F74+авг.25!F74+сен.25!F74+окт.25!F74+ноя.25!F74+дек.25!F74</f>
        <v>0</v>
      </c>
      <c r="G79" s="88">
        <f t="shared" si="6"/>
        <v>3750</v>
      </c>
      <c r="H79" s="89">
        <f>янв.25!E74</f>
        <v>1250</v>
      </c>
      <c r="I79" s="89">
        <f>фев.25!E74</f>
        <v>1250</v>
      </c>
      <c r="J79" s="89">
        <f>мар.25!E74</f>
        <v>1250</v>
      </c>
      <c r="K79" s="90">
        <f t="shared" si="7"/>
        <v>3750</v>
      </c>
      <c r="L79" s="91">
        <f>апр.25!E74</f>
        <v>1250</v>
      </c>
      <c r="M79" s="91">
        <f>май.25!E74</f>
        <v>1250</v>
      </c>
      <c r="N79" s="91">
        <f>июн.25!E74</f>
        <v>1250</v>
      </c>
      <c r="O79" s="90">
        <f t="shared" si="8"/>
        <v>3750</v>
      </c>
      <c r="P79" s="91">
        <f>июл.25!E74</f>
        <v>1250</v>
      </c>
      <c r="Q79" s="91">
        <f>авг.25!E74</f>
        <v>1250</v>
      </c>
      <c r="R79" s="91">
        <f>сен.25!E74</f>
        <v>1250</v>
      </c>
      <c r="S79" s="90">
        <f t="shared" si="9"/>
        <v>2500</v>
      </c>
      <c r="T79" s="91">
        <f>окт.25!E74</f>
        <v>1250</v>
      </c>
      <c r="U79" s="91">
        <f>ноя.25!E74</f>
        <v>1250</v>
      </c>
      <c r="V79" s="91">
        <f>дек.25!E74</f>
        <v>0</v>
      </c>
    </row>
    <row r="80" spans="1:22" x14ac:dyDescent="0.25">
      <c r="A80" s="98"/>
      <c r="B80" s="124"/>
      <c r="C80" s="16" t="s">
        <v>1137</v>
      </c>
      <c r="D80" s="121">
        <v>-88400</v>
      </c>
      <c r="E80" s="118">
        <f t="shared" si="5"/>
        <v>-7400</v>
      </c>
      <c r="F80" s="88">
        <f>янв.25!F75+фев.25!F75+мар.25!F75+апр.25!F75+май.25!F75+июн.25!F75+июл.25!F75+авг.25!F75+сен.25!F75+окт.25!F75+ноя.25!F75+дек.25!F75</f>
        <v>94750</v>
      </c>
      <c r="G80" s="88">
        <f t="shared" si="6"/>
        <v>3750</v>
      </c>
      <c r="H80" s="89">
        <f>янв.25!E75</f>
        <v>1250</v>
      </c>
      <c r="I80" s="89">
        <f>фев.25!E75</f>
        <v>1250</v>
      </c>
      <c r="J80" s="89">
        <f>мар.25!E75</f>
        <v>1250</v>
      </c>
      <c r="K80" s="90">
        <f t="shared" si="7"/>
        <v>3750</v>
      </c>
      <c r="L80" s="91">
        <f>апр.25!E75</f>
        <v>1250</v>
      </c>
      <c r="M80" s="91">
        <f>май.25!E75</f>
        <v>1250</v>
      </c>
      <c r="N80" s="91">
        <f>июн.25!E75</f>
        <v>1250</v>
      </c>
      <c r="O80" s="90">
        <f t="shared" si="8"/>
        <v>3750</v>
      </c>
      <c r="P80" s="91">
        <f>июл.25!E75</f>
        <v>1250</v>
      </c>
      <c r="Q80" s="91">
        <f>авг.25!E75</f>
        <v>1250</v>
      </c>
      <c r="R80" s="91">
        <f>сен.25!E75</f>
        <v>1250</v>
      </c>
      <c r="S80" s="90">
        <f t="shared" si="9"/>
        <v>2500</v>
      </c>
      <c r="T80" s="91">
        <f>окт.25!E75</f>
        <v>1250</v>
      </c>
      <c r="U80" s="91">
        <f>ноя.25!E75</f>
        <v>1250</v>
      </c>
      <c r="V80" s="91">
        <f>дек.25!E75</f>
        <v>0</v>
      </c>
    </row>
    <row r="81" spans="1:22" x14ac:dyDescent="0.25">
      <c r="A81" s="98"/>
      <c r="B81" s="124"/>
      <c r="C81" s="16">
        <v>68</v>
      </c>
      <c r="D81" s="121">
        <v>-1250</v>
      </c>
      <c r="E81" s="118">
        <f t="shared" si="5"/>
        <v>2500</v>
      </c>
      <c r="F81" s="88">
        <f>янв.25!F76+фев.25!F76+мар.25!F76+апр.25!F76+май.25!F76+июн.25!F76+июл.25!F76+авг.25!F76+сен.25!F76+окт.25!F76+ноя.25!F76+дек.25!F76</f>
        <v>17500</v>
      </c>
      <c r="G81" s="88">
        <f t="shared" si="6"/>
        <v>3750</v>
      </c>
      <c r="H81" s="89">
        <f>янв.25!E76</f>
        <v>1250</v>
      </c>
      <c r="I81" s="89">
        <f>фев.25!E76</f>
        <v>1250</v>
      </c>
      <c r="J81" s="89">
        <f>мар.25!E76</f>
        <v>1250</v>
      </c>
      <c r="K81" s="90">
        <f t="shared" si="7"/>
        <v>3750</v>
      </c>
      <c r="L81" s="91">
        <f>апр.25!E76</f>
        <v>1250</v>
      </c>
      <c r="M81" s="91">
        <f>май.25!E76</f>
        <v>1250</v>
      </c>
      <c r="N81" s="91">
        <f>июн.25!E76</f>
        <v>1250</v>
      </c>
      <c r="O81" s="90">
        <f t="shared" si="8"/>
        <v>3750</v>
      </c>
      <c r="P81" s="91">
        <f>июл.25!E76</f>
        <v>1250</v>
      </c>
      <c r="Q81" s="91">
        <f>авг.25!E76</f>
        <v>1250</v>
      </c>
      <c r="R81" s="91">
        <f>сен.25!E76</f>
        <v>1250</v>
      </c>
      <c r="S81" s="90">
        <f t="shared" si="9"/>
        <v>2500</v>
      </c>
      <c r="T81" s="91">
        <f>окт.25!E76</f>
        <v>1250</v>
      </c>
      <c r="U81" s="91">
        <f>ноя.25!E76</f>
        <v>1250</v>
      </c>
      <c r="V81" s="91">
        <f>дек.25!E76</f>
        <v>0</v>
      </c>
    </row>
    <row r="82" spans="1:22" x14ac:dyDescent="0.25">
      <c r="A82" s="98"/>
      <c r="B82" s="124"/>
      <c r="C82" s="16">
        <v>69</v>
      </c>
      <c r="D82" s="121">
        <v>-1250</v>
      </c>
      <c r="E82" s="118">
        <f t="shared" si="5"/>
        <v>-6250</v>
      </c>
      <c r="F82" s="88">
        <f>янв.25!F77+фев.25!F77+мар.25!F77+апр.25!F77+май.25!F77+июн.25!F77+июл.25!F77+авг.25!F77+сен.25!F77+окт.25!F77+ноя.25!F77+дек.25!F77</f>
        <v>8750</v>
      </c>
      <c r="G82" s="88">
        <f t="shared" si="6"/>
        <v>3750</v>
      </c>
      <c r="H82" s="89">
        <f>янв.25!E77</f>
        <v>1250</v>
      </c>
      <c r="I82" s="89">
        <f>фев.25!E77</f>
        <v>1250</v>
      </c>
      <c r="J82" s="89">
        <f>мар.25!E77</f>
        <v>1250</v>
      </c>
      <c r="K82" s="90">
        <f t="shared" si="7"/>
        <v>3750</v>
      </c>
      <c r="L82" s="91">
        <f>апр.25!E77</f>
        <v>1250</v>
      </c>
      <c r="M82" s="91">
        <f>май.25!E77</f>
        <v>1250</v>
      </c>
      <c r="N82" s="91">
        <f>июн.25!E77</f>
        <v>1250</v>
      </c>
      <c r="O82" s="90">
        <f t="shared" si="8"/>
        <v>3750</v>
      </c>
      <c r="P82" s="91">
        <f>июл.25!E77</f>
        <v>1250</v>
      </c>
      <c r="Q82" s="91">
        <f>авг.25!E77</f>
        <v>1250</v>
      </c>
      <c r="R82" s="91">
        <f>сен.25!E77</f>
        <v>1250</v>
      </c>
      <c r="S82" s="90">
        <f t="shared" si="9"/>
        <v>2500</v>
      </c>
      <c r="T82" s="91">
        <f>окт.25!E77</f>
        <v>1250</v>
      </c>
      <c r="U82" s="91">
        <f>ноя.25!E77</f>
        <v>1250</v>
      </c>
      <c r="V82" s="91">
        <f>дек.25!E77</f>
        <v>0</v>
      </c>
    </row>
    <row r="83" spans="1:22" x14ac:dyDescent="0.25">
      <c r="A83" s="98"/>
      <c r="B83" s="124"/>
      <c r="C83" s="16">
        <v>70</v>
      </c>
      <c r="D83" s="121">
        <v>17750</v>
      </c>
      <c r="E83" s="118">
        <f t="shared" si="5"/>
        <v>72500</v>
      </c>
      <c r="F83" s="88">
        <f>янв.25!F78+фев.25!F78+мар.25!F78+апр.25!F78+май.25!F78+июн.25!F78+июл.25!F78+авг.25!F78+сен.25!F78+окт.25!F78+ноя.25!F78+дек.25!F78</f>
        <v>68500</v>
      </c>
      <c r="G83" s="88">
        <f t="shared" si="6"/>
        <v>3750</v>
      </c>
      <c r="H83" s="89">
        <f>янв.25!E78</f>
        <v>1250</v>
      </c>
      <c r="I83" s="89">
        <f>фев.25!E78</f>
        <v>1250</v>
      </c>
      <c r="J83" s="89">
        <f>мар.25!E78</f>
        <v>1250</v>
      </c>
      <c r="K83" s="90">
        <f t="shared" si="7"/>
        <v>3750</v>
      </c>
      <c r="L83" s="91">
        <f>апр.25!E78</f>
        <v>1250</v>
      </c>
      <c r="M83" s="91">
        <f>май.25!E78</f>
        <v>1250</v>
      </c>
      <c r="N83" s="91">
        <f>июн.25!E78</f>
        <v>1250</v>
      </c>
      <c r="O83" s="90">
        <f t="shared" si="8"/>
        <v>3750</v>
      </c>
      <c r="P83" s="91">
        <f>июл.25!E78</f>
        <v>1250</v>
      </c>
      <c r="Q83" s="91">
        <f>авг.25!E78</f>
        <v>1250</v>
      </c>
      <c r="R83" s="91">
        <f>сен.25!E78</f>
        <v>1250</v>
      </c>
      <c r="S83" s="90">
        <f t="shared" si="9"/>
        <v>2500</v>
      </c>
      <c r="T83" s="91">
        <f>окт.25!E78</f>
        <v>1250</v>
      </c>
      <c r="U83" s="91">
        <f>ноя.25!E78</f>
        <v>1250</v>
      </c>
      <c r="V83" s="91">
        <f>дек.25!E78</f>
        <v>0</v>
      </c>
    </row>
    <row r="84" spans="1:22" x14ac:dyDescent="0.25">
      <c r="A84" s="98"/>
      <c r="B84" s="124"/>
      <c r="C84" s="16">
        <v>71</v>
      </c>
      <c r="D84" s="121">
        <v>1250</v>
      </c>
      <c r="E84" s="118">
        <f t="shared" si="5"/>
        <v>-3750</v>
      </c>
      <c r="F84" s="88">
        <f>янв.25!F79+фев.25!F79+мар.25!F79+апр.25!F79+май.25!F79+июн.25!F79+июл.25!F79+авг.25!F79+сен.25!F79+окт.25!F79+ноя.25!F79+дек.25!F79</f>
        <v>8750</v>
      </c>
      <c r="G84" s="88">
        <f t="shared" si="6"/>
        <v>3750</v>
      </c>
      <c r="H84" s="89">
        <f>янв.25!E79</f>
        <v>1250</v>
      </c>
      <c r="I84" s="89">
        <f>фев.25!E79</f>
        <v>1250</v>
      </c>
      <c r="J84" s="89">
        <f>мар.25!E79</f>
        <v>1250</v>
      </c>
      <c r="K84" s="90">
        <f t="shared" si="7"/>
        <v>3750</v>
      </c>
      <c r="L84" s="91">
        <f>апр.25!E79</f>
        <v>1250</v>
      </c>
      <c r="M84" s="91">
        <f>май.25!E79</f>
        <v>1250</v>
      </c>
      <c r="N84" s="91">
        <f>июн.25!E79</f>
        <v>1250</v>
      </c>
      <c r="O84" s="90">
        <f t="shared" si="8"/>
        <v>3750</v>
      </c>
      <c r="P84" s="91">
        <f>июл.25!E79</f>
        <v>1250</v>
      </c>
      <c r="Q84" s="91">
        <f>авг.25!E79</f>
        <v>1250</v>
      </c>
      <c r="R84" s="91">
        <f>сен.25!E79</f>
        <v>1250</v>
      </c>
      <c r="S84" s="90">
        <f t="shared" si="9"/>
        <v>2500</v>
      </c>
      <c r="T84" s="91">
        <f>окт.25!E79</f>
        <v>1250</v>
      </c>
      <c r="U84" s="91">
        <f>ноя.25!E79</f>
        <v>1250</v>
      </c>
      <c r="V84" s="91">
        <f>дек.25!E79</f>
        <v>0</v>
      </c>
    </row>
    <row r="85" spans="1:22" x14ac:dyDescent="0.25">
      <c r="A85" s="98"/>
      <c r="B85" s="124"/>
      <c r="C85" s="16">
        <v>72</v>
      </c>
      <c r="D85" s="121">
        <v>1250</v>
      </c>
      <c r="E85" s="118">
        <f t="shared" si="5"/>
        <v>-3750</v>
      </c>
      <c r="F85" s="88">
        <f>янв.25!F80+фев.25!F80+мар.25!F80+апр.25!F80+май.25!F80+июн.25!F80+июл.25!F80+авг.25!F80+сен.25!F80+окт.25!F80+ноя.25!F80+дек.25!F80</f>
        <v>8750</v>
      </c>
      <c r="G85" s="88">
        <f t="shared" si="6"/>
        <v>3750</v>
      </c>
      <c r="H85" s="89">
        <f>янв.25!E80</f>
        <v>1250</v>
      </c>
      <c r="I85" s="89">
        <f>фев.25!E80</f>
        <v>1250</v>
      </c>
      <c r="J85" s="89">
        <f>мар.25!E80</f>
        <v>1250</v>
      </c>
      <c r="K85" s="90">
        <f t="shared" si="7"/>
        <v>3750</v>
      </c>
      <c r="L85" s="91">
        <f>апр.25!E80</f>
        <v>1250</v>
      </c>
      <c r="M85" s="91">
        <f>май.25!E80</f>
        <v>1250</v>
      </c>
      <c r="N85" s="91">
        <f>июн.25!E80</f>
        <v>1250</v>
      </c>
      <c r="O85" s="90">
        <f t="shared" si="8"/>
        <v>3750</v>
      </c>
      <c r="P85" s="91">
        <f>июл.25!E80</f>
        <v>1250</v>
      </c>
      <c r="Q85" s="91">
        <f>авг.25!E80</f>
        <v>1250</v>
      </c>
      <c r="R85" s="91">
        <f>сен.25!E80</f>
        <v>1250</v>
      </c>
      <c r="S85" s="90">
        <f t="shared" si="9"/>
        <v>2500</v>
      </c>
      <c r="T85" s="91">
        <f>окт.25!E80</f>
        <v>1250</v>
      </c>
      <c r="U85" s="91">
        <f>ноя.25!E80</f>
        <v>1250</v>
      </c>
      <c r="V85" s="91">
        <f>дек.25!E80</f>
        <v>0</v>
      </c>
    </row>
    <row r="86" spans="1:22" x14ac:dyDescent="0.25">
      <c r="A86" s="98"/>
      <c r="B86" s="124"/>
      <c r="C86" s="16">
        <v>73</v>
      </c>
      <c r="D86" s="121">
        <v>-10000</v>
      </c>
      <c r="E86" s="118">
        <f t="shared" si="5"/>
        <v>-8750</v>
      </c>
      <c r="F86" s="88">
        <f>янв.25!F81+фев.25!F81+мар.25!F81+апр.25!F81+май.25!F81+июн.25!F81+июл.25!F81+авг.25!F81+сен.25!F81+окт.25!F81+ноя.25!F81+дек.25!F81</f>
        <v>15000</v>
      </c>
      <c r="G86" s="88">
        <f t="shared" si="6"/>
        <v>3750</v>
      </c>
      <c r="H86" s="89">
        <f>янв.25!E81</f>
        <v>1250</v>
      </c>
      <c r="I86" s="89">
        <f>фев.25!E81</f>
        <v>1250</v>
      </c>
      <c r="J86" s="89">
        <f>мар.25!E81</f>
        <v>1250</v>
      </c>
      <c r="K86" s="90">
        <f t="shared" si="7"/>
        <v>3750</v>
      </c>
      <c r="L86" s="91">
        <f>апр.25!E81</f>
        <v>1250</v>
      </c>
      <c r="M86" s="91">
        <f>май.25!E81</f>
        <v>1250</v>
      </c>
      <c r="N86" s="91">
        <f>июн.25!E81</f>
        <v>1250</v>
      </c>
      <c r="O86" s="90">
        <f t="shared" si="8"/>
        <v>3750</v>
      </c>
      <c r="P86" s="91">
        <f>июл.25!E81</f>
        <v>1250</v>
      </c>
      <c r="Q86" s="91">
        <f>авг.25!E81</f>
        <v>1250</v>
      </c>
      <c r="R86" s="91">
        <f>сен.25!E81</f>
        <v>1250</v>
      </c>
      <c r="S86" s="90">
        <f t="shared" si="9"/>
        <v>2500</v>
      </c>
      <c r="T86" s="91">
        <f>окт.25!E81</f>
        <v>1250</v>
      </c>
      <c r="U86" s="91">
        <f>ноя.25!E81</f>
        <v>1250</v>
      </c>
      <c r="V86" s="91">
        <f>дек.25!E81</f>
        <v>0</v>
      </c>
    </row>
    <row r="87" spans="1:22" x14ac:dyDescent="0.25">
      <c r="A87" s="98"/>
      <c r="B87" s="124"/>
      <c r="C87" s="16">
        <v>74</v>
      </c>
      <c r="D87" s="121">
        <v>-26250</v>
      </c>
      <c r="E87" s="118">
        <f t="shared" si="5"/>
        <v>-40000</v>
      </c>
      <c r="F87" s="88">
        <f>янв.25!F82+фев.25!F82+мар.25!F82+апр.25!F82+май.25!F82+июн.25!F82+июл.25!F82+авг.25!F82+сен.25!F82+окт.25!F82+ноя.25!F82+дек.25!F82</f>
        <v>0</v>
      </c>
      <c r="G87" s="88">
        <f t="shared" si="6"/>
        <v>3750</v>
      </c>
      <c r="H87" s="89">
        <f>янв.25!E82</f>
        <v>1250</v>
      </c>
      <c r="I87" s="89">
        <f>фев.25!E82</f>
        <v>1250</v>
      </c>
      <c r="J87" s="89">
        <f>мар.25!E82</f>
        <v>1250</v>
      </c>
      <c r="K87" s="90">
        <f t="shared" si="7"/>
        <v>3750</v>
      </c>
      <c r="L87" s="91">
        <f>апр.25!E82</f>
        <v>1250</v>
      </c>
      <c r="M87" s="91">
        <f>май.25!E82</f>
        <v>1250</v>
      </c>
      <c r="N87" s="91">
        <f>июн.25!E82</f>
        <v>1250</v>
      </c>
      <c r="O87" s="90">
        <f t="shared" si="8"/>
        <v>3750</v>
      </c>
      <c r="P87" s="91">
        <f>июл.25!E82</f>
        <v>1250</v>
      </c>
      <c r="Q87" s="91">
        <f>авг.25!E82</f>
        <v>1250</v>
      </c>
      <c r="R87" s="91">
        <f>сен.25!E82</f>
        <v>1250</v>
      </c>
      <c r="S87" s="90">
        <f t="shared" si="9"/>
        <v>2500</v>
      </c>
      <c r="T87" s="91">
        <f>окт.25!E82</f>
        <v>1250</v>
      </c>
      <c r="U87" s="91">
        <f>ноя.25!E82</f>
        <v>1250</v>
      </c>
      <c r="V87" s="91">
        <f>дек.25!E82</f>
        <v>0</v>
      </c>
    </row>
    <row r="88" spans="1:22" x14ac:dyDescent="0.25">
      <c r="A88" s="98"/>
      <c r="B88" s="124"/>
      <c r="C88" s="16">
        <v>75</v>
      </c>
      <c r="D88" s="121">
        <v>0</v>
      </c>
      <c r="E88" s="118">
        <f t="shared" si="5"/>
        <v>0</v>
      </c>
      <c r="F88" s="88">
        <f>янв.25!F83+фев.25!F83+мар.25!F83+апр.25!F83+май.25!F83+июн.25!F83+июл.25!F83+авг.25!F83+сен.25!F83+окт.25!F83+ноя.25!F83+дек.25!F83</f>
        <v>0</v>
      </c>
      <c r="G88" s="88">
        <f t="shared" si="6"/>
        <v>0</v>
      </c>
      <c r="H88" s="89">
        <f>янв.25!E83</f>
        <v>0</v>
      </c>
      <c r="I88" s="89">
        <f>фев.25!E83</f>
        <v>0</v>
      </c>
      <c r="J88" s="89">
        <f>мар.25!E83</f>
        <v>0</v>
      </c>
      <c r="K88" s="90">
        <f t="shared" si="7"/>
        <v>0</v>
      </c>
      <c r="L88" s="91">
        <f>апр.25!E83</f>
        <v>0</v>
      </c>
      <c r="M88" s="91">
        <f>май.25!E83</f>
        <v>0</v>
      </c>
      <c r="N88" s="91">
        <f>июн.25!E83</f>
        <v>0</v>
      </c>
      <c r="O88" s="90">
        <f t="shared" si="8"/>
        <v>0</v>
      </c>
      <c r="P88" s="91">
        <f>июл.25!E83</f>
        <v>0</v>
      </c>
      <c r="Q88" s="91">
        <f>авг.25!E83</f>
        <v>0</v>
      </c>
      <c r="R88" s="91">
        <f>сен.25!E83</f>
        <v>0</v>
      </c>
      <c r="S88" s="90">
        <f t="shared" si="9"/>
        <v>0</v>
      </c>
      <c r="T88" s="91">
        <f>окт.25!E83</f>
        <v>0</v>
      </c>
      <c r="U88" s="91">
        <f>ноя.25!E83</f>
        <v>0</v>
      </c>
      <c r="V88" s="91">
        <f>дек.25!E83</f>
        <v>0</v>
      </c>
    </row>
    <row r="89" spans="1:22" x14ac:dyDescent="0.25">
      <c r="A89" s="98"/>
      <c r="B89" s="124"/>
      <c r="C89" s="16">
        <v>76</v>
      </c>
      <c r="D89" s="121">
        <v>1250</v>
      </c>
      <c r="E89" s="118">
        <f t="shared" si="5"/>
        <v>-3750</v>
      </c>
      <c r="F89" s="88">
        <f>янв.25!F84+фев.25!F84+мар.25!F84+апр.25!F84+май.25!F84+июн.25!F84+июл.25!F84+авг.25!F84+сен.25!F84+окт.25!F84+ноя.25!F84+дек.25!F84</f>
        <v>8750</v>
      </c>
      <c r="G89" s="88">
        <f t="shared" si="6"/>
        <v>3750</v>
      </c>
      <c r="H89" s="89">
        <f>янв.25!E84</f>
        <v>1250</v>
      </c>
      <c r="I89" s="89">
        <f>фев.25!E84</f>
        <v>1250</v>
      </c>
      <c r="J89" s="89">
        <f>мар.25!E84</f>
        <v>1250</v>
      </c>
      <c r="K89" s="90">
        <f t="shared" si="7"/>
        <v>3750</v>
      </c>
      <c r="L89" s="91">
        <f>апр.25!E84</f>
        <v>1250</v>
      </c>
      <c r="M89" s="91">
        <f>май.25!E84</f>
        <v>1250</v>
      </c>
      <c r="N89" s="91">
        <f>июн.25!E84</f>
        <v>1250</v>
      </c>
      <c r="O89" s="90">
        <f t="shared" si="8"/>
        <v>3750</v>
      </c>
      <c r="P89" s="91">
        <f>июл.25!E84</f>
        <v>1250</v>
      </c>
      <c r="Q89" s="91">
        <f>авг.25!E84</f>
        <v>1250</v>
      </c>
      <c r="R89" s="91">
        <f>сен.25!E84</f>
        <v>1250</v>
      </c>
      <c r="S89" s="90">
        <f t="shared" si="9"/>
        <v>2500</v>
      </c>
      <c r="T89" s="91">
        <f>окт.25!E84</f>
        <v>1250</v>
      </c>
      <c r="U89" s="91">
        <f>ноя.25!E84</f>
        <v>1250</v>
      </c>
      <c r="V89" s="91">
        <f>дек.25!E84</f>
        <v>0</v>
      </c>
    </row>
    <row r="90" spans="1:22" x14ac:dyDescent="0.25">
      <c r="A90" s="98"/>
      <c r="B90" s="124"/>
      <c r="C90" s="16">
        <v>77</v>
      </c>
      <c r="D90" s="121">
        <v>1250</v>
      </c>
      <c r="E90" s="118">
        <f t="shared" si="5"/>
        <v>-3750</v>
      </c>
      <c r="F90" s="88">
        <f>янв.25!F85+фев.25!F85+мар.25!F85+апр.25!F85+май.25!F85+июн.25!F85+июл.25!F85+авг.25!F85+сен.25!F85+окт.25!F85+ноя.25!F85+дек.25!F85</f>
        <v>8750</v>
      </c>
      <c r="G90" s="88">
        <f t="shared" si="6"/>
        <v>3750</v>
      </c>
      <c r="H90" s="89">
        <f>янв.25!E85</f>
        <v>1250</v>
      </c>
      <c r="I90" s="89">
        <f>фев.25!E85</f>
        <v>1250</v>
      </c>
      <c r="J90" s="89">
        <f>мар.25!E85</f>
        <v>1250</v>
      </c>
      <c r="K90" s="90">
        <f t="shared" si="7"/>
        <v>3750</v>
      </c>
      <c r="L90" s="91">
        <f>апр.25!E85</f>
        <v>1250</v>
      </c>
      <c r="M90" s="91">
        <f>май.25!E85</f>
        <v>1250</v>
      </c>
      <c r="N90" s="91">
        <f>июн.25!E85</f>
        <v>1250</v>
      </c>
      <c r="O90" s="90">
        <f t="shared" si="8"/>
        <v>3750</v>
      </c>
      <c r="P90" s="91">
        <f>июл.25!E85</f>
        <v>1250</v>
      </c>
      <c r="Q90" s="91">
        <f>авг.25!E85</f>
        <v>1250</v>
      </c>
      <c r="R90" s="91">
        <f>сен.25!E85</f>
        <v>1250</v>
      </c>
      <c r="S90" s="90">
        <f t="shared" si="9"/>
        <v>2500</v>
      </c>
      <c r="T90" s="91">
        <f>окт.25!E85</f>
        <v>1250</v>
      </c>
      <c r="U90" s="91">
        <f>ноя.25!E85</f>
        <v>1250</v>
      </c>
      <c r="V90" s="91">
        <f>дек.25!E85</f>
        <v>0</v>
      </c>
    </row>
    <row r="91" spans="1:22" x14ac:dyDescent="0.25">
      <c r="A91" s="98"/>
      <c r="B91" s="124"/>
      <c r="C91" s="16">
        <v>78</v>
      </c>
      <c r="D91" s="121">
        <v>0</v>
      </c>
      <c r="E91" s="118">
        <f t="shared" si="5"/>
        <v>-1250</v>
      </c>
      <c r="F91" s="88">
        <f>янв.25!F86+фев.25!F86+мар.25!F86+апр.25!F86+май.25!F86+июн.25!F86+июл.25!F86+авг.25!F86+сен.25!F86+окт.25!F86+ноя.25!F86+дек.25!F86</f>
        <v>12500</v>
      </c>
      <c r="G91" s="88">
        <f t="shared" si="6"/>
        <v>3750</v>
      </c>
      <c r="H91" s="89">
        <f>янв.25!E86</f>
        <v>1250</v>
      </c>
      <c r="I91" s="89">
        <f>фев.25!E86</f>
        <v>1250</v>
      </c>
      <c r="J91" s="89">
        <f>мар.25!E86</f>
        <v>1250</v>
      </c>
      <c r="K91" s="90">
        <f t="shared" si="7"/>
        <v>3750</v>
      </c>
      <c r="L91" s="91">
        <f>апр.25!E86</f>
        <v>1250</v>
      </c>
      <c r="M91" s="91">
        <f>май.25!E86</f>
        <v>1250</v>
      </c>
      <c r="N91" s="91">
        <f>июн.25!E86</f>
        <v>1250</v>
      </c>
      <c r="O91" s="90">
        <f t="shared" si="8"/>
        <v>3750</v>
      </c>
      <c r="P91" s="91">
        <f>июл.25!E86</f>
        <v>1250</v>
      </c>
      <c r="Q91" s="91">
        <f>авг.25!E86</f>
        <v>1250</v>
      </c>
      <c r="R91" s="91">
        <f>сен.25!E86</f>
        <v>1250</v>
      </c>
      <c r="S91" s="90">
        <f t="shared" si="9"/>
        <v>2500</v>
      </c>
      <c r="T91" s="91">
        <f>окт.25!E86</f>
        <v>1250</v>
      </c>
      <c r="U91" s="91">
        <f>ноя.25!E86</f>
        <v>1250</v>
      </c>
      <c r="V91" s="91">
        <f>дек.25!E86</f>
        <v>0</v>
      </c>
    </row>
    <row r="92" spans="1:22" x14ac:dyDescent="0.25">
      <c r="A92" s="98"/>
      <c r="B92" s="124"/>
      <c r="C92" s="16">
        <v>79</v>
      </c>
      <c r="D92" s="121">
        <v>0</v>
      </c>
      <c r="E92" s="118">
        <f t="shared" si="5"/>
        <v>-1250</v>
      </c>
      <c r="F92" s="88">
        <f>янв.25!F87+фев.25!F87+мар.25!F87+апр.25!F87+май.25!F87+июн.25!F87+июл.25!F87+авг.25!F87+сен.25!F87+окт.25!F87+ноя.25!F87+дек.25!F87</f>
        <v>12500</v>
      </c>
      <c r="G92" s="88">
        <f t="shared" si="6"/>
        <v>3750</v>
      </c>
      <c r="H92" s="89">
        <f>янв.25!E87</f>
        <v>1250</v>
      </c>
      <c r="I92" s="89">
        <f>фев.25!E87</f>
        <v>1250</v>
      </c>
      <c r="J92" s="89">
        <f>мар.25!E87</f>
        <v>1250</v>
      </c>
      <c r="K92" s="90">
        <f t="shared" si="7"/>
        <v>3750</v>
      </c>
      <c r="L92" s="91">
        <f>апр.25!E87</f>
        <v>1250</v>
      </c>
      <c r="M92" s="91">
        <f>май.25!E87</f>
        <v>1250</v>
      </c>
      <c r="N92" s="91">
        <f>июн.25!E87</f>
        <v>1250</v>
      </c>
      <c r="O92" s="90">
        <f t="shared" si="8"/>
        <v>3750</v>
      </c>
      <c r="P92" s="91">
        <f>июл.25!E87</f>
        <v>1250</v>
      </c>
      <c r="Q92" s="91">
        <f>авг.25!E87</f>
        <v>1250</v>
      </c>
      <c r="R92" s="91">
        <f>сен.25!E87</f>
        <v>1250</v>
      </c>
      <c r="S92" s="90">
        <f t="shared" si="9"/>
        <v>2500</v>
      </c>
      <c r="T92" s="91">
        <f>окт.25!E87</f>
        <v>1250</v>
      </c>
      <c r="U92" s="91">
        <f>ноя.25!E87</f>
        <v>1250</v>
      </c>
      <c r="V92" s="91">
        <f>дек.25!E87</f>
        <v>0</v>
      </c>
    </row>
    <row r="93" spans="1:22" x14ac:dyDescent="0.25">
      <c r="A93" s="98"/>
      <c r="B93" s="124"/>
      <c r="C93" s="16">
        <v>80</v>
      </c>
      <c r="D93" s="121">
        <v>1250</v>
      </c>
      <c r="E93" s="118">
        <f t="shared" si="5"/>
        <v>-1250</v>
      </c>
      <c r="F93" s="88">
        <f>янв.25!F88+фев.25!F88+мар.25!F88+апр.25!F88+май.25!F88+июн.25!F88+июл.25!F88+авг.25!F88+сен.25!F88+окт.25!F88+ноя.25!F88+дек.25!F88</f>
        <v>11250</v>
      </c>
      <c r="G93" s="88">
        <f t="shared" si="6"/>
        <v>3750</v>
      </c>
      <c r="H93" s="89">
        <f>янв.25!E88</f>
        <v>1250</v>
      </c>
      <c r="I93" s="89">
        <f>фев.25!E88</f>
        <v>1250</v>
      </c>
      <c r="J93" s="89">
        <f>мар.25!E88</f>
        <v>1250</v>
      </c>
      <c r="K93" s="90">
        <f t="shared" si="7"/>
        <v>3750</v>
      </c>
      <c r="L93" s="91">
        <f>апр.25!E88</f>
        <v>1250</v>
      </c>
      <c r="M93" s="91">
        <f>май.25!E88</f>
        <v>1250</v>
      </c>
      <c r="N93" s="91">
        <f>июн.25!E88</f>
        <v>1250</v>
      </c>
      <c r="O93" s="90">
        <f t="shared" si="8"/>
        <v>3750</v>
      </c>
      <c r="P93" s="91">
        <f>июл.25!E88</f>
        <v>1250</v>
      </c>
      <c r="Q93" s="91">
        <f>авг.25!E88</f>
        <v>1250</v>
      </c>
      <c r="R93" s="91">
        <f>сен.25!E88</f>
        <v>1250</v>
      </c>
      <c r="S93" s="90">
        <f t="shared" si="9"/>
        <v>2500</v>
      </c>
      <c r="T93" s="91">
        <f>окт.25!E88</f>
        <v>1250</v>
      </c>
      <c r="U93" s="91">
        <f>ноя.25!E88</f>
        <v>1250</v>
      </c>
      <c r="V93" s="91">
        <f>дек.25!E88</f>
        <v>0</v>
      </c>
    </row>
    <row r="94" spans="1:22" x14ac:dyDescent="0.25">
      <c r="A94" s="98"/>
      <c r="B94" s="124"/>
      <c r="C94" s="16" t="s">
        <v>1137</v>
      </c>
      <c r="D94" s="121">
        <v>-22250</v>
      </c>
      <c r="E94" s="118">
        <f t="shared" si="5"/>
        <v>0</v>
      </c>
      <c r="F94" s="88">
        <f>янв.25!F89+фев.25!F89+мар.25!F89+апр.25!F89+май.25!F89+июн.25!F89+июл.25!F89+авг.25!F89+сен.25!F89+окт.25!F89+ноя.25!F89+дек.25!F89</f>
        <v>26000</v>
      </c>
      <c r="G94" s="88">
        <f t="shared" si="6"/>
        <v>3750</v>
      </c>
      <c r="H94" s="89">
        <f>янв.25!E89</f>
        <v>1250</v>
      </c>
      <c r="I94" s="89">
        <f>фев.25!E89</f>
        <v>1250</v>
      </c>
      <c r="J94" s="89">
        <f>мар.25!E89</f>
        <v>1250</v>
      </c>
      <c r="K94" s="90">
        <f t="shared" si="7"/>
        <v>0</v>
      </c>
      <c r="L94" s="91">
        <f>апр.25!E89</f>
        <v>0</v>
      </c>
      <c r="M94" s="91">
        <f>май.25!E89</f>
        <v>0</v>
      </c>
      <c r="N94" s="91">
        <f>июн.25!E89</f>
        <v>0</v>
      </c>
      <c r="O94" s="90">
        <f t="shared" si="8"/>
        <v>0</v>
      </c>
      <c r="P94" s="91">
        <f>июл.25!E89</f>
        <v>0</v>
      </c>
      <c r="Q94" s="91">
        <f>авг.25!E89</f>
        <v>0</v>
      </c>
      <c r="R94" s="91">
        <f>сен.25!E89</f>
        <v>0</v>
      </c>
      <c r="S94" s="90">
        <f t="shared" si="9"/>
        <v>0</v>
      </c>
      <c r="T94" s="91">
        <f>окт.25!E89</f>
        <v>0</v>
      </c>
      <c r="U94" s="91">
        <f>ноя.25!E89</f>
        <v>0</v>
      </c>
      <c r="V94" s="91">
        <f>дек.25!E89</f>
        <v>0</v>
      </c>
    </row>
    <row r="95" spans="1:22" x14ac:dyDescent="0.25">
      <c r="A95" s="98"/>
      <c r="B95" s="124"/>
      <c r="C95" s="16">
        <v>82</v>
      </c>
      <c r="D95" s="121">
        <v>-2500</v>
      </c>
      <c r="E95" s="118">
        <f t="shared" si="5"/>
        <v>-2500</v>
      </c>
      <c r="F95" s="88">
        <f>янв.25!F90+фев.25!F90+мар.25!F90+апр.25!F90+май.25!F90+июн.25!F90+июл.25!F90+авг.25!F90+сен.25!F90+окт.25!F90+ноя.25!F90+дек.25!F90</f>
        <v>13750</v>
      </c>
      <c r="G95" s="88">
        <f t="shared" si="6"/>
        <v>3750</v>
      </c>
      <c r="H95" s="89">
        <f>янв.25!E90</f>
        <v>1250</v>
      </c>
      <c r="I95" s="89">
        <f>фев.25!E90</f>
        <v>1250</v>
      </c>
      <c r="J95" s="89">
        <f>мар.25!E90</f>
        <v>1250</v>
      </c>
      <c r="K95" s="90">
        <f t="shared" si="7"/>
        <v>3750</v>
      </c>
      <c r="L95" s="91">
        <f>апр.25!E90</f>
        <v>1250</v>
      </c>
      <c r="M95" s="91">
        <f>май.25!E90</f>
        <v>1250</v>
      </c>
      <c r="N95" s="91">
        <f>июн.25!E90</f>
        <v>1250</v>
      </c>
      <c r="O95" s="90">
        <f t="shared" si="8"/>
        <v>3750</v>
      </c>
      <c r="P95" s="91">
        <f>июл.25!E90</f>
        <v>1250</v>
      </c>
      <c r="Q95" s="91">
        <f>авг.25!E90</f>
        <v>1250</v>
      </c>
      <c r="R95" s="91">
        <f>сен.25!E90</f>
        <v>1250</v>
      </c>
      <c r="S95" s="90">
        <f t="shared" si="9"/>
        <v>2500</v>
      </c>
      <c r="T95" s="91">
        <f>окт.25!E90</f>
        <v>1250</v>
      </c>
      <c r="U95" s="91">
        <f>ноя.25!E90</f>
        <v>1250</v>
      </c>
      <c r="V95" s="91">
        <f>дек.25!E90</f>
        <v>0</v>
      </c>
    </row>
    <row r="96" spans="1:22" x14ac:dyDescent="0.25">
      <c r="A96" s="102"/>
      <c r="B96" s="124"/>
      <c r="C96" s="16">
        <v>83</v>
      </c>
      <c r="D96" s="121">
        <v>0</v>
      </c>
      <c r="E96" s="118">
        <f t="shared" si="5"/>
        <v>0</v>
      </c>
      <c r="F96" s="88">
        <f>янв.25!F91+фев.25!F91+мар.25!F91+апр.25!F91+май.25!F91+июн.25!F91+июл.25!F91+авг.25!F91+сен.25!F91+окт.25!F91+ноя.25!F91+дек.25!F91</f>
        <v>0</v>
      </c>
      <c r="G96" s="88">
        <f t="shared" si="6"/>
        <v>0</v>
      </c>
      <c r="H96" s="89">
        <f>янв.25!E91</f>
        <v>0</v>
      </c>
      <c r="I96" s="89">
        <f>фев.25!E91</f>
        <v>0</v>
      </c>
      <c r="J96" s="89">
        <f>мар.25!E91</f>
        <v>0</v>
      </c>
      <c r="K96" s="90">
        <f t="shared" si="7"/>
        <v>0</v>
      </c>
      <c r="L96" s="91">
        <f>апр.25!E91</f>
        <v>0</v>
      </c>
      <c r="M96" s="91">
        <f>май.25!E91</f>
        <v>0</v>
      </c>
      <c r="N96" s="91">
        <f>июн.25!E91</f>
        <v>0</v>
      </c>
      <c r="O96" s="90">
        <f t="shared" si="8"/>
        <v>0</v>
      </c>
      <c r="P96" s="91">
        <f>июл.25!E91</f>
        <v>0</v>
      </c>
      <c r="Q96" s="91">
        <f>авг.25!E91</f>
        <v>0</v>
      </c>
      <c r="R96" s="91">
        <f>сен.25!E91</f>
        <v>0</v>
      </c>
      <c r="S96" s="90">
        <f t="shared" si="9"/>
        <v>0</v>
      </c>
      <c r="T96" s="91">
        <f>окт.25!E91</f>
        <v>0</v>
      </c>
      <c r="U96" s="91">
        <f>ноя.25!E91</f>
        <v>0</v>
      </c>
      <c r="V96" s="91">
        <f>дек.25!E91</f>
        <v>0</v>
      </c>
    </row>
    <row r="97" spans="1:22" x14ac:dyDescent="0.25">
      <c r="A97" s="98"/>
      <c r="B97" s="124"/>
      <c r="C97" s="16">
        <v>84</v>
      </c>
      <c r="D97" s="121">
        <v>1250</v>
      </c>
      <c r="E97" s="118">
        <f t="shared" si="5"/>
        <v>-1250</v>
      </c>
      <c r="F97" s="88">
        <f>янв.25!F92+фев.25!F92+мар.25!F92+апр.25!F92+май.25!F92+июн.25!F92+июл.25!F92+авг.25!F92+сен.25!F92+окт.25!F92+ноя.25!F92+дек.25!F92</f>
        <v>11250</v>
      </c>
      <c r="G97" s="88">
        <f t="shared" si="6"/>
        <v>3750</v>
      </c>
      <c r="H97" s="89">
        <f>янв.25!E92</f>
        <v>1250</v>
      </c>
      <c r="I97" s="89">
        <f>фев.25!E92</f>
        <v>1250</v>
      </c>
      <c r="J97" s="89">
        <f>мар.25!E92</f>
        <v>1250</v>
      </c>
      <c r="K97" s="90">
        <f t="shared" si="7"/>
        <v>3750</v>
      </c>
      <c r="L97" s="91">
        <f>апр.25!E92</f>
        <v>1250</v>
      </c>
      <c r="M97" s="91">
        <f>май.25!E92</f>
        <v>1250</v>
      </c>
      <c r="N97" s="91">
        <f>июн.25!E92</f>
        <v>1250</v>
      </c>
      <c r="O97" s="90">
        <f t="shared" si="8"/>
        <v>3750</v>
      </c>
      <c r="P97" s="91">
        <f>июл.25!E92</f>
        <v>1250</v>
      </c>
      <c r="Q97" s="91">
        <f>авг.25!E92</f>
        <v>1250</v>
      </c>
      <c r="R97" s="91">
        <f>сен.25!E92</f>
        <v>1250</v>
      </c>
      <c r="S97" s="90">
        <f t="shared" si="9"/>
        <v>2500</v>
      </c>
      <c r="T97" s="91">
        <f>окт.25!E92</f>
        <v>1250</v>
      </c>
      <c r="U97" s="91">
        <f>ноя.25!E92</f>
        <v>1250</v>
      </c>
      <c r="V97" s="91">
        <f>дек.25!E92</f>
        <v>0</v>
      </c>
    </row>
    <row r="98" spans="1:22" x14ac:dyDescent="0.25">
      <c r="A98" s="98"/>
      <c r="B98" s="124"/>
      <c r="C98" s="16">
        <v>85</v>
      </c>
      <c r="D98" s="121">
        <v>0</v>
      </c>
      <c r="E98" s="118">
        <f t="shared" si="5"/>
        <v>-3750</v>
      </c>
      <c r="F98" s="88">
        <f>янв.25!F93+фев.25!F93+мар.25!F93+апр.25!F93+май.25!F93+июн.25!F93+июл.25!F93+авг.25!F93+сен.25!F93+окт.25!F93+ноя.25!F93+дек.25!F93</f>
        <v>10000</v>
      </c>
      <c r="G98" s="88">
        <f t="shared" si="6"/>
        <v>3750</v>
      </c>
      <c r="H98" s="89">
        <f>янв.25!E93</f>
        <v>1250</v>
      </c>
      <c r="I98" s="89">
        <f>фев.25!E93</f>
        <v>1250</v>
      </c>
      <c r="J98" s="89">
        <f>мар.25!E93</f>
        <v>1250</v>
      </c>
      <c r="K98" s="90">
        <f t="shared" si="7"/>
        <v>3750</v>
      </c>
      <c r="L98" s="91">
        <f>апр.25!E93</f>
        <v>1250</v>
      </c>
      <c r="M98" s="91">
        <f>май.25!E93</f>
        <v>1250</v>
      </c>
      <c r="N98" s="91">
        <f>июн.25!E93</f>
        <v>1250</v>
      </c>
      <c r="O98" s="90">
        <f t="shared" si="8"/>
        <v>3750</v>
      </c>
      <c r="P98" s="91">
        <f>июл.25!E93</f>
        <v>1250</v>
      </c>
      <c r="Q98" s="91">
        <f>авг.25!E93</f>
        <v>1250</v>
      </c>
      <c r="R98" s="91">
        <f>сен.25!E93</f>
        <v>1250</v>
      </c>
      <c r="S98" s="90">
        <f t="shared" si="9"/>
        <v>2500</v>
      </c>
      <c r="T98" s="91">
        <f>окт.25!E93</f>
        <v>1250</v>
      </c>
      <c r="U98" s="91">
        <f>ноя.25!E93</f>
        <v>1250</v>
      </c>
      <c r="V98" s="91">
        <f>дек.25!E93</f>
        <v>0</v>
      </c>
    </row>
    <row r="99" spans="1:22" x14ac:dyDescent="0.25">
      <c r="A99" s="98"/>
      <c r="B99" s="124"/>
      <c r="C99" s="16">
        <v>86</v>
      </c>
      <c r="D99" s="121">
        <v>-6250</v>
      </c>
      <c r="E99" s="118">
        <f t="shared" si="5"/>
        <v>-20000</v>
      </c>
      <c r="F99" s="88">
        <f>янв.25!F94+фев.25!F94+мар.25!F94+апр.25!F94+май.25!F94+июн.25!F94+июл.25!F94+авг.25!F94+сен.25!F94+окт.25!F94+ноя.25!F94+дек.25!F94</f>
        <v>0</v>
      </c>
      <c r="G99" s="88">
        <f t="shared" si="6"/>
        <v>3750</v>
      </c>
      <c r="H99" s="89">
        <f>янв.25!E94</f>
        <v>1250</v>
      </c>
      <c r="I99" s="89">
        <f>фев.25!E94</f>
        <v>1250</v>
      </c>
      <c r="J99" s="89">
        <f>мар.25!E94</f>
        <v>1250</v>
      </c>
      <c r="K99" s="90">
        <f t="shared" si="7"/>
        <v>3750</v>
      </c>
      <c r="L99" s="91">
        <f>апр.25!E94</f>
        <v>1250</v>
      </c>
      <c r="M99" s="91">
        <f>май.25!E94</f>
        <v>1250</v>
      </c>
      <c r="N99" s="91">
        <f>июн.25!E94</f>
        <v>1250</v>
      </c>
      <c r="O99" s="90">
        <f t="shared" si="8"/>
        <v>3750</v>
      </c>
      <c r="P99" s="91">
        <f>июл.25!E94</f>
        <v>1250</v>
      </c>
      <c r="Q99" s="91">
        <f>авг.25!E94</f>
        <v>1250</v>
      </c>
      <c r="R99" s="91">
        <f>сен.25!E94</f>
        <v>1250</v>
      </c>
      <c r="S99" s="90">
        <f t="shared" si="9"/>
        <v>2500</v>
      </c>
      <c r="T99" s="91">
        <f>окт.25!E94</f>
        <v>1250</v>
      </c>
      <c r="U99" s="91">
        <f>ноя.25!E94</f>
        <v>1250</v>
      </c>
      <c r="V99" s="91">
        <f>дек.25!E94</f>
        <v>0</v>
      </c>
    </row>
    <row r="100" spans="1:22" x14ac:dyDescent="0.25">
      <c r="A100" s="98"/>
      <c r="B100" s="124"/>
      <c r="C100" s="16">
        <v>87</v>
      </c>
      <c r="D100" s="121">
        <v>-6250</v>
      </c>
      <c r="E100" s="118">
        <f t="shared" si="5"/>
        <v>-20000</v>
      </c>
      <c r="F100" s="88">
        <f>янв.25!F95+фев.25!F95+мар.25!F95+апр.25!F95+май.25!F95+июн.25!F95+июл.25!F95+авг.25!F95+сен.25!F95+окт.25!F95+ноя.25!F95+дек.25!F95</f>
        <v>0</v>
      </c>
      <c r="G100" s="88">
        <f t="shared" si="6"/>
        <v>3750</v>
      </c>
      <c r="H100" s="89">
        <f>янв.25!E95</f>
        <v>1250</v>
      </c>
      <c r="I100" s="89">
        <f>фев.25!E95</f>
        <v>1250</v>
      </c>
      <c r="J100" s="89">
        <f>мар.25!E95</f>
        <v>1250</v>
      </c>
      <c r="K100" s="90">
        <f t="shared" si="7"/>
        <v>3750</v>
      </c>
      <c r="L100" s="91">
        <f>апр.25!E95</f>
        <v>1250</v>
      </c>
      <c r="M100" s="91">
        <f>май.25!E95</f>
        <v>1250</v>
      </c>
      <c r="N100" s="91">
        <f>июн.25!E95</f>
        <v>1250</v>
      </c>
      <c r="O100" s="90">
        <f t="shared" si="8"/>
        <v>3750</v>
      </c>
      <c r="P100" s="91">
        <f>июл.25!E95</f>
        <v>1250</v>
      </c>
      <c r="Q100" s="91">
        <f>авг.25!E95</f>
        <v>1250</v>
      </c>
      <c r="R100" s="91">
        <f>сен.25!E95</f>
        <v>1250</v>
      </c>
      <c r="S100" s="90">
        <f t="shared" si="9"/>
        <v>2500</v>
      </c>
      <c r="T100" s="91">
        <f>окт.25!E95</f>
        <v>1250</v>
      </c>
      <c r="U100" s="91">
        <f>ноя.25!E95</f>
        <v>1250</v>
      </c>
      <c r="V100" s="91">
        <f>дек.25!E95</f>
        <v>0</v>
      </c>
    </row>
    <row r="101" spans="1:22" x14ac:dyDescent="0.25">
      <c r="A101" s="98"/>
      <c r="B101" s="124"/>
      <c r="C101" s="16">
        <v>88</v>
      </c>
      <c r="D101" s="121">
        <v>0</v>
      </c>
      <c r="E101" s="118">
        <f t="shared" si="5"/>
        <v>0</v>
      </c>
      <c r="F101" s="88">
        <f>янв.25!F96+фев.25!F96+мар.25!F96+апр.25!F96+май.25!F96+июн.25!F96+июл.25!F96+авг.25!F96+сен.25!F96+окт.25!F96+ноя.25!F96+дек.25!F96</f>
        <v>0</v>
      </c>
      <c r="G101" s="88">
        <f t="shared" si="6"/>
        <v>0</v>
      </c>
      <c r="H101" s="89">
        <f>янв.25!E96</f>
        <v>0</v>
      </c>
      <c r="I101" s="89">
        <f>фев.25!E96</f>
        <v>0</v>
      </c>
      <c r="J101" s="89">
        <f>мар.25!E96</f>
        <v>0</v>
      </c>
      <c r="K101" s="90">
        <f t="shared" si="7"/>
        <v>0</v>
      </c>
      <c r="L101" s="91">
        <f>апр.25!E96</f>
        <v>0</v>
      </c>
      <c r="M101" s="91">
        <f>май.25!E96</f>
        <v>0</v>
      </c>
      <c r="N101" s="91">
        <f>июн.25!E96</f>
        <v>0</v>
      </c>
      <c r="O101" s="90">
        <f t="shared" si="8"/>
        <v>0</v>
      </c>
      <c r="P101" s="91">
        <f>июл.25!E96</f>
        <v>0</v>
      </c>
      <c r="Q101" s="91">
        <f>авг.25!E96</f>
        <v>0</v>
      </c>
      <c r="R101" s="91">
        <f>сен.25!E96</f>
        <v>0</v>
      </c>
      <c r="S101" s="90">
        <f t="shared" si="9"/>
        <v>0</v>
      </c>
      <c r="T101" s="91">
        <f>окт.25!E96</f>
        <v>0</v>
      </c>
      <c r="U101" s="91">
        <f>ноя.25!E96</f>
        <v>0</v>
      </c>
      <c r="V101" s="91">
        <f>дек.25!E96</f>
        <v>0</v>
      </c>
    </row>
    <row r="102" spans="1:22" x14ac:dyDescent="0.25">
      <c r="A102" s="98"/>
      <c r="B102" s="124"/>
      <c r="C102" s="16" t="s">
        <v>56</v>
      </c>
      <c r="D102" s="121">
        <v>-7500</v>
      </c>
      <c r="E102" s="118">
        <f t="shared" si="5"/>
        <v>-21250</v>
      </c>
      <c r="F102" s="88">
        <f>янв.25!F97+фев.25!F97+мар.25!F97+апр.25!F97+май.25!F97+июн.25!F97+июл.25!F97+авг.25!F97+сен.25!F97+окт.25!F97+ноя.25!F97+дек.25!F97</f>
        <v>0</v>
      </c>
      <c r="G102" s="88">
        <f t="shared" si="6"/>
        <v>3750</v>
      </c>
      <c r="H102" s="89">
        <f>янв.25!E97</f>
        <v>1250</v>
      </c>
      <c r="I102" s="89">
        <f>фев.25!E97</f>
        <v>1250</v>
      </c>
      <c r="J102" s="89">
        <f>мар.25!E97</f>
        <v>1250</v>
      </c>
      <c r="K102" s="90">
        <f t="shared" si="7"/>
        <v>3750</v>
      </c>
      <c r="L102" s="91">
        <f>апр.25!E97</f>
        <v>1250</v>
      </c>
      <c r="M102" s="91">
        <f>май.25!E97</f>
        <v>1250</v>
      </c>
      <c r="N102" s="91">
        <f>июн.25!E97</f>
        <v>1250</v>
      </c>
      <c r="O102" s="90">
        <f t="shared" si="8"/>
        <v>3750</v>
      </c>
      <c r="P102" s="91">
        <f>июл.25!E97</f>
        <v>1250</v>
      </c>
      <c r="Q102" s="91">
        <f>авг.25!E97</f>
        <v>1250</v>
      </c>
      <c r="R102" s="91">
        <f>сен.25!E97</f>
        <v>1250</v>
      </c>
      <c r="S102" s="90">
        <f t="shared" si="9"/>
        <v>2500</v>
      </c>
      <c r="T102" s="91">
        <f>окт.25!E97</f>
        <v>1250</v>
      </c>
      <c r="U102" s="91">
        <f>ноя.25!E97</f>
        <v>1250</v>
      </c>
      <c r="V102" s="91">
        <f>дек.25!E97</f>
        <v>0</v>
      </c>
    </row>
    <row r="103" spans="1:22" x14ac:dyDescent="0.25">
      <c r="A103" s="98"/>
      <c r="B103" s="124"/>
      <c r="C103" s="16">
        <v>89</v>
      </c>
      <c r="D103" s="121">
        <v>-18750</v>
      </c>
      <c r="E103" s="118">
        <f t="shared" si="5"/>
        <v>-32500</v>
      </c>
      <c r="F103" s="88">
        <f>янв.25!F98+фев.25!F98+мар.25!F98+апр.25!F98+май.25!F98+июн.25!F98+июл.25!F98+авг.25!F98+сен.25!F98+окт.25!F98+ноя.25!F98+дек.25!F98</f>
        <v>0</v>
      </c>
      <c r="G103" s="88">
        <f t="shared" si="6"/>
        <v>3750</v>
      </c>
      <c r="H103" s="89">
        <f>янв.25!E98</f>
        <v>1250</v>
      </c>
      <c r="I103" s="89">
        <f>фев.25!E98</f>
        <v>1250</v>
      </c>
      <c r="J103" s="89">
        <f>мар.25!E98</f>
        <v>1250</v>
      </c>
      <c r="K103" s="90">
        <f t="shared" si="7"/>
        <v>3750</v>
      </c>
      <c r="L103" s="91">
        <f>апр.25!E98</f>
        <v>1250</v>
      </c>
      <c r="M103" s="91">
        <f>май.25!E98</f>
        <v>1250</v>
      </c>
      <c r="N103" s="91">
        <f>июн.25!E98</f>
        <v>1250</v>
      </c>
      <c r="O103" s="90">
        <f t="shared" si="8"/>
        <v>3750</v>
      </c>
      <c r="P103" s="91">
        <f>июл.25!E98</f>
        <v>1250</v>
      </c>
      <c r="Q103" s="91">
        <f>авг.25!E98</f>
        <v>1250</v>
      </c>
      <c r="R103" s="91">
        <f>сен.25!E98</f>
        <v>1250</v>
      </c>
      <c r="S103" s="90">
        <f t="shared" si="9"/>
        <v>2500</v>
      </c>
      <c r="T103" s="91">
        <f>окт.25!E98</f>
        <v>1250</v>
      </c>
      <c r="U103" s="91">
        <f>ноя.25!E98</f>
        <v>1250</v>
      </c>
      <c r="V103" s="91">
        <f>дек.25!E98</f>
        <v>0</v>
      </c>
    </row>
    <row r="104" spans="1:22" x14ac:dyDescent="0.25">
      <c r="A104" s="98"/>
      <c r="B104" s="124"/>
      <c r="C104" s="16">
        <v>90</v>
      </c>
      <c r="D104" s="121">
        <v>0</v>
      </c>
      <c r="E104" s="118">
        <f t="shared" si="5"/>
        <v>-2500</v>
      </c>
      <c r="F104" s="88">
        <f>янв.25!F99+фев.25!F99+мар.25!F99+апр.25!F99+май.25!F99+июн.25!F99+июл.25!F99+авг.25!F99+сен.25!F99+окт.25!F99+ноя.25!F99+дек.25!F99</f>
        <v>11250</v>
      </c>
      <c r="G104" s="88">
        <f t="shared" si="6"/>
        <v>3750</v>
      </c>
      <c r="H104" s="89">
        <f>янв.25!E99</f>
        <v>1250</v>
      </c>
      <c r="I104" s="89">
        <f>фев.25!E99</f>
        <v>1250</v>
      </c>
      <c r="J104" s="89">
        <f>мар.25!E99</f>
        <v>1250</v>
      </c>
      <c r="K104" s="90">
        <f t="shared" si="7"/>
        <v>3750</v>
      </c>
      <c r="L104" s="91">
        <f>апр.25!E99</f>
        <v>1250</v>
      </c>
      <c r="M104" s="91">
        <f>май.25!E99</f>
        <v>1250</v>
      </c>
      <c r="N104" s="91">
        <f>июн.25!E99</f>
        <v>1250</v>
      </c>
      <c r="O104" s="90">
        <f t="shared" si="8"/>
        <v>3750</v>
      </c>
      <c r="P104" s="91">
        <f>июл.25!E99</f>
        <v>1250</v>
      </c>
      <c r="Q104" s="91">
        <f>авг.25!E99</f>
        <v>1250</v>
      </c>
      <c r="R104" s="91">
        <f>сен.25!E99</f>
        <v>1250</v>
      </c>
      <c r="S104" s="90">
        <f t="shared" si="9"/>
        <v>2500</v>
      </c>
      <c r="T104" s="91">
        <f>окт.25!E99</f>
        <v>1250</v>
      </c>
      <c r="U104" s="91">
        <f>ноя.25!E99</f>
        <v>1250</v>
      </c>
      <c r="V104" s="91">
        <f>дек.25!E99</f>
        <v>0</v>
      </c>
    </row>
    <row r="105" spans="1:22" x14ac:dyDescent="0.25">
      <c r="A105" s="98"/>
      <c r="B105" s="124"/>
      <c r="C105" s="16">
        <v>91</v>
      </c>
      <c r="D105" s="121">
        <v>0</v>
      </c>
      <c r="E105" s="118">
        <f t="shared" si="5"/>
        <v>0</v>
      </c>
      <c r="F105" s="88">
        <f>янв.25!F100+фев.25!F100+мар.25!F100+апр.25!F100+май.25!F100+июн.25!F100+июл.25!F100+авг.25!F100+сен.25!F100+окт.25!F100+ноя.25!F100+дек.25!F100</f>
        <v>0</v>
      </c>
      <c r="G105" s="88">
        <f t="shared" si="6"/>
        <v>0</v>
      </c>
      <c r="H105" s="89">
        <f>янв.25!E100</f>
        <v>0</v>
      </c>
      <c r="I105" s="89">
        <f>фев.25!E100</f>
        <v>0</v>
      </c>
      <c r="J105" s="89">
        <f>мар.25!E100</f>
        <v>0</v>
      </c>
      <c r="K105" s="90">
        <f t="shared" si="7"/>
        <v>0</v>
      </c>
      <c r="L105" s="91">
        <f>апр.25!E100</f>
        <v>0</v>
      </c>
      <c r="M105" s="91">
        <f>май.25!E100</f>
        <v>0</v>
      </c>
      <c r="N105" s="91">
        <f>июн.25!E100</f>
        <v>0</v>
      </c>
      <c r="O105" s="90">
        <f t="shared" si="8"/>
        <v>0</v>
      </c>
      <c r="P105" s="91">
        <f>июл.25!E100</f>
        <v>0</v>
      </c>
      <c r="Q105" s="91">
        <f>авг.25!E100</f>
        <v>0</v>
      </c>
      <c r="R105" s="91">
        <f>сен.25!E100</f>
        <v>0</v>
      </c>
      <c r="S105" s="90">
        <f t="shared" si="9"/>
        <v>0</v>
      </c>
      <c r="T105" s="91">
        <f>окт.25!E100</f>
        <v>0</v>
      </c>
      <c r="U105" s="91">
        <f>ноя.25!E100</f>
        <v>0</v>
      </c>
      <c r="V105" s="91">
        <f>дек.25!E100</f>
        <v>0</v>
      </c>
    </row>
    <row r="106" spans="1:22" x14ac:dyDescent="0.25">
      <c r="A106" s="98"/>
      <c r="B106" s="124"/>
      <c r="C106" s="16">
        <v>92</v>
      </c>
      <c r="D106" s="121">
        <v>-10000</v>
      </c>
      <c r="E106" s="118">
        <f t="shared" si="5"/>
        <v>-23750</v>
      </c>
      <c r="F106" s="88">
        <f>янв.25!F101+фев.25!F101+мар.25!F101+апр.25!F101+май.25!F101+июн.25!F101+июл.25!F101+авг.25!F101+сен.25!F101+окт.25!F101+ноя.25!F101+дек.25!F101</f>
        <v>0</v>
      </c>
      <c r="G106" s="88">
        <f t="shared" si="6"/>
        <v>3750</v>
      </c>
      <c r="H106" s="89">
        <f>янв.25!E101</f>
        <v>1250</v>
      </c>
      <c r="I106" s="89">
        <f>фев.25!E101</f>
        <v>1250</v>
      </c>
      <c r="J106" s="89">
        <f>мар.25!E101</f>
        <v>1250</v>
      </c>
      <c r="K106" s="90">
        <f t="shared" si="7"/>
        <v>3750</v>
      </c>
      <c r="L106" s="91">
        <f>апр.25!E101</f>
        <v>1250</v>
      </c>
      <c r="M106" s="91">
        <f>май.25!E101</f>
        <v>1250</v>
      </c>
      <c r="N106" s="91">
        <f>июн.25!E101</f>
        <v>1250</v>
      </c>
      <c r="O106" s="90">
        <f t="shared" si="8"/>
        <v>3750</v>
      </c>
      <c r="P106" s="91">
        <f>июл.25!E101</f>
        <v>1250</v>
      </c>
      <c r="Q106" s="91">
        <f>авг.25!E101</f>
        <v>1250</v>
      </c>
      <c r="R106" s="91">
        <f>сен.25!E101</f>
        <v>1250</v>
      </c>
      <c r="S106" s="90">
        <f t="shared" si="9"/>
        <v>2500</v>
      </c>
      <c r="T106" s="91">
        <f>окт.25!E101</f>
        <v>1250</v>
      </c>
      <c r="U106" s="91">
        <f>ноя.25!E101</f>
        <v>1250</v>
      </c>
      <c r="V106" s="91">
        <f>дек.25!E101</f>
        <v>0</v>
      </c>
    </row>
    <row r="107" spans="1:22" x14ac:dyDescent="0.25">
      <c r="A107" s="98"/>
      <c r="B107" s="124"/>
      <c r="C107" s="16">
        <v>93</v>
      </c>
      <c r="D107" s="121">
        <v>0</v>
      </c>
      <c r="E107" s="118">
        <f t="shared" si="5"/>
        <v>-3750</v>
      </c>
      <c r="F107" s="88">
        <f>янв.25!F102+фев.25!F102+мар.25!F102+апр.25!F102+май.25!F102+июн.25!F102+июл.25!F102+авг.25!F102+сен.25!F102+окт.25!F102+ноя.25!F102+дек.25!F102</f>
        <v>10000</v>
      </c>
      <c r="G107" s="88">
        <f t="shared" si="6"/>
        <v>3750</v>
      </c>
      <c r="H107" s="89">
        <f>янв.25!E102</f>
        <v>1250</v>
      </c>
      <c r="I107" s="89">
        <f>фев.25!E102</f>
        <v>1250</v>
      </c>
      <c r="J107" s="89">
        <f>мар.25!E102</f>
        <v>1250</v>
      </c>
      <c r="K107" s="90">
        <f t="shared" si="7"/>
        <v>3750</v>
      </c>
      <c r="L107" s="91">
        <f>апр.25!E102</f>
        <v>1250</v>
      </c>
      <c r="M107" s="91">
        <f>май.25!E102</f>
        <v>1250</v>
      </c>
      <c r="N107" s="91">
        <f>июн.25!E102</f>
        <v>1250</v>
      </c>
      <c r="O107" s="90">
        <f t="shared" si="8"/>
        <v>3750</v>
      </c>
      <c r="P107" s="91">
        <f>июл.25!E102</f>
        <v>1250</v>
      </c>
      <c r="Q107" s="91">
        <f>авг.25!E102</f>
        <v>1250</v>
      </c>
      <c r="R107" s="91">
        <f>сен.25!E102</f>
        <v>1250</v>
      </c>
      <c r="S107" s="90">
        <f t="shared" si="9"/>
        <v>2500</v>
      </c>
      <c r="T107" s="91">
        <f>окт.25!E102</f>
        <v>1250</v>
      </c>
      <c r="U107" s="91">
        <f>ноя.25!E102</f>
        <v>1250</v>
      </c>
      <c r="V107" s="91">
        <f>дек.25!E102</f>
        <v>0</v>
      </c>
    </row>
    <row r="108" spans="1:22" x14ac:dyDescent="0.25">
      <c r="A108" s="98"/>
      <c r="B108" s="124"/>
      <c r="C108" s="16">
        <v>94</v>
      </c>
      <c r="D108" s="121">
        <v>-13500</v>
      </c>
      <c r="E108" s="118">
        <f t="shared" si="5"/>
        <v>2500</v>
      </c>
      <c r="F108" s="88">
        <f>янв.25!F103+фев.25!F103+мар.25!F103+апр.25!F103+май.25!F103+июн.25!F103+июл.25!F103+авг.25!F103+сен.25!F103+окт.25!F103+ноя.25!F103+дек.25!F103</f>
        <v>29750</v>
      </c>
      <c r="G108" s="88">
        <f t="shared" si="6"/>
        <v>3750</v>
      </c>
      <c r="H108" s="89">
        <f>янв.25!E103</f>
        <v>1250</v>
      </c>
      <c r="I108" s="89">
        <f>фев.25!E103</f>
        <v>1250</v>
      </c>
      <c r="J108" s="89">
        <f>мар.25!E103</f>
        <v>1250</v>
      </c>
      <c r="K108" s="90">
        <f t="shared" si="7"/>
        <v>3750</v>
      </c>
      <c r="L108" s="91">
        <f>апр.25!E103</f>
        <v>1250</v>
      </c>
      <c r="M108" s="91">
        <f>май.25!E103</f>
        <v>1250</v>
      </c>
      <c r="N108" s="91">
        <f>июн.25!E103</f>
        <v>1250</v>
      </c>
      <c r="O108" s="90">
        <f t="shared" si="8"/>
        <v>3750</v>
      </c>
      <c r="P108" s="91">
        <f>июл.25!E103</f>
        <v>1250</v>
      </c>
      <c r="Q108" s="91">
        <f>авг.25!E103</f>
        <v>1250</v>
      </c>
      <c r="R108" s="91">
        <f>сен.25!E103</f>
        <v>1250</v>
      </c>
      <c r="S108" s="90">
        <f t="shared" si="9"/>
        <v>2500</v>
      </c>
      <c r="T108" s="91">
        <f>окт.25!E103</f>
        <v>1250</v>
      </c>
      <c r="U108" s="91">
        <f>ноя.25!E103</f>
        <v>1250</v>
      </c>
      <c r="V108" s="91">
        <f>дек.25!E103</f>
        <v>0</v>
      </c>
    </row>
    <row r="109" spans="1:22" x14ac:dyDescent="0.25">
      <c r="A109" s="98"/>
      <c r="B109" s="124"/>
      <c r="C109" s="16">
        <v>95</v>
      </c>
      <c r="D109" s="121">
        <v>0</v>
      </c>
      <c r="E109" s="118">
        <f t="shared" si="5"/>
        <v>0</v>
      </c>
      <c r="F109" s="88">
        <f>янв.25!F104+фев.25!F104+мар.25!F104+апр.25!F104+май.25!F104+июн.25!F104+июл.25!F104+авг.25!F104+сен.25!F104+окт.25!F104+ноя.25!F104+дек.25!F104</f>
        <v>0</v>
      </c>
      <c r="G109" s="88">
        <f t="shared" si="6"/>
        <v>0</v>
      </c>
      <c r="H109" s="89">
        <f>янв.25!E104</f>
        <v>0</v>
      </c>
      <c r="I109" s="89">
        <f>фев.25!E104</f>
        <v>0</v>
      </c>
      <c r="J109" s="89">
        <f>мар.25!E104</f>
        <v>0</v>
      </c>
      <c r="K109" s="90">
        <f t="shared" si="7"/>
        <v>0</v>
      </c>
      <c r="L109" s="91">
        <f>апр.25!E104</f>
        <v>0</v>
      </c>
      <c r="M109" s="91">
        <f>май.25!E104</f>
        <v>0</v>
      </c>
      <c r="N109" s="91">
        <f>июн.25!E104</f>
        <v>0</v>
      </c>
      <c r="O109" s="90">
        <f t="shared" si="8"/>
        <v>0</v>
      </c>
      <c r="P109" s="91">
        <f>июл.25!E104</f>
        <v>0</v>
      </c>
      <c r="Q109" s="91">
        <f>авг.25!E104</f>
        <v>0</v>
      </c>
      <c r="R109" s="91">
        <f>сен.25!E104</f>
        <v>0</v>
      </c>
      <c r="S109" s="90">
        <f t="shared" si="9"/>
        <v>0</v>
      </c>
      <c r="T109" s="91">
        <f>окт.25!E104</f>
        <v>0</v>
      </c>
      <c r="U109" s="91">
        <f>ноя.25!E104</f>
        <v>0</v>
      </c>
      <c r="V109" s="91">
        <f>дек.25!E104</f>
        <v>0</v>
      </c>
    </row>
    <row r="110" spans="1:22" x14ac:dyDescent="0.25">
      <c r="A110" s="98"/>
      <c r="B110" s="124"/>
      <c r="C110" s="16">
        <v>96</v>
      </c>
      <c r="D110" s="121">
        <v>2500.5</v>
      </c>
      <c r="E110" s="118">
        <f t="shared" si="5"/>
        <v>-2499.5</v>
      </c>
      <c r="F110" s="88">
        <f>янв.25!F105+фев.25!F105+мар.25!F105+апр.25!F105+май.25!F105+июн.25!F105+июл.25!F105+авг.25!F105+сен.25!F105+окт.25!F105+ноя.25!F105+дек.25!F105</f>
        <v>8750</v>
      </c>
      <c r="G110" s="88">
        <f t="shared" si="6"/>
        <v>3750</v>
      </c>
      <c r="H110" s="89">
        <f>янв.25!E105</f>
        <v>1250</v>
      </c>
      <c r="I110" s="89">
        <f>фев.25!E105</f>
        <v>1250</v>
      </c>
      <c r="J110" s="89">
        <f>мар.25!E105</f>
        <v>1250</v>
      </c>
      <c r="K110" s="90">
        <f t="shared" si="7"/>
        <v>3750</v>
      </c>
      <c r="L110" s="91">
        <f>апр.25!E105</f>
        <v>1250</v>
      </c>
      <c r="M110" s="91">
        <f>май.25!E105</f>
        <v>1250</v>
      </c>
      <c r="N110" s="91">
        <f>июн.25!E105</f>
        <v>1250</v>
      </c>
      <c r="O110" s="90">
        <f t="shared" si="8"/>
        <v>3750</v>
      </c>
      <c r="P110" s="91">
        <f>июл.25!E105</f>
        <v>1250</v>
      </c>
      <c r="Q110" s="91">
        <f>авг.25!E105</f>
        <v>1250</v>
      </c>
      <c r="R110" s="91">
        <f>сен.25!E105</f>
        <v>1250</v>
      </c>
      <c r="S110" s="90">
        <f t="shared" si="9"/>
        <v>2500</v>
      </c>
      <c r="T110" s="91">
        <f>окт.25!E105</f>
        <v>1250</v>
      </c>
      <c r="U110" s="91">
        <f>ноя.25!E105</f>
        <v>1250</v>
      </c>
      <c r="V110" s="91">
        <f>дек.25!E105</f>
        <v>0</v>
      </c>
    </row>
    <row r="111" spans="1:22" x14ac:dyDescent="0.25">
      <c r="A111" s="98"/>
      <c r="B111" s="124"/>
      <c r="C111" s="16">
        <v>97</v>
      </c>
      <c r="D111" s="121">
        <v>-6250</v>
      </c>
      <c r="E111" s="118">
        <f t="shared" si="5"/>
        <v>-5000</v>
      </c>
      <c r="F111" s="88">
        <f>янв.25!F106+фев.25!F106+мар.25!F106+апр.25!F106+май.25!F106+июн.25!F106+июл.25!F106+авг.25!F106+сен.25!F106+окт.25!F106+ноя.25!F106+дек.25!F106</f>
        <v>15000</v>
      </c>
      <c r="G111" s="88">
        <f t="shared" si="6"/>
        <v>3750</v>
      </c>
      <c r="H111" s="89">
        <f>янв.25!E106</f>
        <v>1250</v>
      </c>
      <c r="I111" s="89">
        <f>фев.25!E106</f>
        <v>1250</v>
      </c>
      <c r="J111" s="89">
        <f>мар.25!E106</f>
        <v>1250</v>
      </c>
      <c r="K111" s="90">
        <f t="shared" si="7"/>
        <v>3750</v>
      </c>
      <c r="L111" s="91">
        <f>апр.25!E106</f>
        <v>1250</v>
      </c>
      <c r="M111" s="91">
        <f>май.25!E106</f>
        <v>1250</v>
      </c>
      <c r="N111" s="91">
        <f>июн.25!E106</f>
        <v>1250</v>
      </c>
      <c r="O111" s="90">
        <f t="shared" si="8"/>
        <v>3750</v>
      </c>
      <c r="P111" s="91">
        <f>июл.25!E106</f>
        <v>1250</v>
      </c>
      <c r="Q111" s="91">
        <f>авг.25!E106</f>
        <v>1250</v>
      </c>
      <c r="R111" s="91">
        <f>сен.25!E106</f>
        <v>1250</v>
      </c>
      <c r="S111" s="90">
        <f t="shared" si="9"/>
        <v>2500</v>
      </c>
      <c r="T111" s="91">
        <f>окт.25!E106</f>
        <v>1250</v>
      </c>
      <c r="U111" s="91">
        <f>ноя.25!E106</f>
        <v>1250</v>
      </c>
      <c r="V111" s="91">
        <f>дек.25!E106</f>
        <v>0</v>
      </c>
    </row>
    <row r="112" spans="1:22" x14ac:dyDescent="0.25">
      <c r="A112" s="98"/>
      <c r="B112" s="124"/>
      <c r="C112" s="16" t="s">
        <v>33</v>
      </c>
      <c r="D112" s="121">
        <v>-1250</v>
      </c>
      <c r="E112" s="118">
        <f t="shared" si="5"/>
        <v>-2500</v>
      </c>
      <c r="F112" s="88">
        <f>янв.25!F107+фев.25!F107+мар.25!F107+апр.25!F107+май.25!F107+июн.25!F107+июл.25!F107+авг.25!F107+сен.25!F107+окт.25!F107+ноя.25!F107+дек.25!F107</f>
        <v>12500</v>
      </c>
      <c r="G112" s="88">
        <f t="shared" si="6"/>
        <v>3750</v>
      </c>
      <c r="H112" s="89">
        <f>янв.25!E107</f>
        <v>1250</v>
      </c>
      <c r="I112" s="89">
        <f>фев.25!E107</f>
        <v>1250</v>
      </c>
      <c r="J112" s="89">
        <f>мар.25!E107</f>
        <v>1250</v>
      </c>
      <c r="K112" s="90">
        <f t="shared" si="7"/>
        <v>3750</v>
      </c>
      <c r="L112" s="91">
        <f>апр.25!E107</f>
        <v>1250</v>
      </c>
      <c r="M112" s="91">
        <f>май.25!E107</f>
        <v>1250</v>
      </c>
      <c r="N112" s="91">
        <f>июн.25!E107</f>
        <v>1250</v>
      </c>
      <c r="O112" s="90">
        <f t="shared" si="8"/>
        <v>3750</v>
      </c>
      <c r="P112" s="91">
        <f>июл.25!E107</f>
        <v>1250</v>
      </c>
      <c r="Q112" s="91">
        <f>авг.25!E107</f>
        <v>1250</v>
      </c>
      <c r="R112" s="91">
        <f>сен.25!E107</f>
        <v>1250</v>
      </c>
      <c r="S112" s="90">
        <f t="shared" si="9"/>
        <v>2500</v>
      </c>
      <c r="T112" s="91">
        <f>окт.25!E107</f>
        <v>1250</v>
      </c>
      <c r="U112" s="91">
        <f>ноя.25!E107</f>
        <v>1250</v>
      </c>
      <c r="V112" s="91">
        <f>дек.25!E107</f>
        <v>0</v>
      </c>
    </row>
    <row r="113" spans="1:22" x14ac:dyDescent="0.25">
      <c r="A113" s="98"/>
      <c r="B113" s="124"/>
      <c r="C113" s="16"/>
      <c r="D113" s="121">
        <v>0</v>
      </c>
      <c r="E113" s="118">
        <f t="shared" si="5"/>
        <v>0</v>
      </c>
      <c r="F113" s="88">
        <f>янв.25!F108+фев.25!F108+мар.25!F108+апр.25!F108+май.25!F108+июн.25!F108+июл.25!F108+авг.25!F108+сен.25!F108+окт.25!F108+ноя.25!F108+дек.25!F108</f>
        <v>0</v>
      </c>
      <c r="G113" s="88">
        <f t="shared" si="6"/>
        <v>0</v>
      </c>
      <c r="H113" s="89">
        <f>янв.25!E108</f>
        <v>0</v>
      </c>
      <c r="I113" s="89">
        <f>фев.25!E108</f>
        <v>0</v>
      </c>
      <c r="J113" s="89">
        <f>мар.25!E108</f>
        <v>0</v>
      </c>
      <c r="K113" s="90">
        <f t="shared" si="7"/>
        <v>0</v>
      </c>
      <c r="L113" s="91">
        <f>апр.25!E108</f>
        <v>0</v>
      </c>
      <c r="M113" s="91">
        <f>май.25!E108</f>
        <v>0</v>
      </c>
      <c r="N113" s="91">
        <f>июн.25!E108</f>
        <v>0</v>
      </c>
      <c r="O113" s="90">
        <f t="shared" si="8"/>
        <v>0</v>
      </c>
      <c r="P113" s="91">
        <f>июл.25!E108</f>
        <v>0</v>
      </c>
      <c r="Q113" s="91">
        <f>авг.25!E108</f>
        <v>0</v>
      </c>
      <c r="R113" s="91">
        <f>сен.25!E108</f>
        <v>0</v>
      </c>
      <c r="S113" s="90">
        <f t="shared" si="9"/>
        <v>0</v>
      </c>
      <c r="T113" s="91">
        <f>окт.25!E108</f>
        <v>0</v>
      </c>
      <c r="U113" s="91">
        <f>ноя.25!E108</f>
        <v>0</v>
      </c>
      <c r="V113" s="91">
        <f>дек.25!E108</f>
        <v>0</v>
      </c>
    </row>
    <row r="114" spans="1:22" x14ac:dyDescent="0.25">
      <c r="A114" s="98"/>
      <c r="B114" s="124"/>
      <c r="C114" s="16">
        <v>100</v>
      </c>
      <c r="D114" s="121">
        <v>1250</v>
      </c>
      <c r="E114" s="118">
        <f t="shared" si="5"/>
        <v>-1250</v>
      </c>
      <c r="F114" s="88">
        <f>янв.25!F109+фев.25!F109+мар.25!F109+апр.25!F109+май.25!F109+июн.25!F109+июл.25!F109+авг.25!F109+сен.25!F109+окт.25!F109+ноя.25!F109+дек.25!F109</f>
        <v>11250</v>
      </c>
      <c r="G114" s="88">
        <f t="shared" si="6"/>
        <v>3750</v>
      </c>
      <c r="H114" s="89">
        <f>янв.25!E109</f>
        <v>1250</v>
      </c>
      <c r="I114" s="89">
        <f>фев.25!E109</f>
        <v>1250</v>
      </c>
      <c r="J114" s="89">
        <f>мар.25!E109</f>
        <v>1250</v>
      </c>
      <c r="K114" s="90">
        <f t="shared" si="7"/>
        <v>3750</v>
      </c>
      <c r="L114" s="91">
        <f>апр.25!E109</f>
        <v>1250</v>
      </c>
      <c r="M114" s="91">
        <f>май.25!E109</f>
        <v>1250</v>
      </c>
      <c r="N114" s="91">
        <f>июн.25!E109</f>
        <v>1250</v>
      </c>
      <c r="O114" s="90">
        <f t="shared" si="8"/>
        <v>3750</v>
      </c>
      <c r="P114" s="91">
        <f>июл.25!E109</f>
        <v>1250</v>
      </c>
      <c r="Q114" s="91">
        <f>авг.25!E109</f>
        <v>1250</v>
      </c>
      <c r="R114" s="91">
        <f>сен.25!E109</f>
        <v>1250</v>
      </c>
      <c r="S114" s="90">
        <f t="shared" si="9"/>
        <v>2500</v>
      </c>
      <c r="T114" s="91">
        <f>окт.25!E109</f>
        <v>1250</v>
      </c>
      <c r="U114" s="91">
        <f>ноя.25!E109</f>
        <v>1250</v>
      </c>
      <c r="V114" s="91">
        <f>дек.25!E109</f>
        <v>0</v>
      </c>
    </row>
    <row r="115" spans="1:22" x14ac:dyDescent="0.25">
      <c r="A115" s="98"/>
      <c r="B115" s="124"/>
      <c r="C115" s="16">
        <v>101</v>
      </c>
      <c r="D115" s="121">
        <v>-6500</v>
      </c>
      <c r="E115" s="118">
        <f t="shared" si="5"/>
        <v>-12250</v>
      </c>
      <c r="F115" s="88">
        <f>янв.25!F110+фев.25!F110+мар.25!F110+апр.25!F110+май.25!F110+июн.25!F110+июл.25!F110+авг.25!F110+сен.25!F110+окт.25!F110+ноя.25!F110+дек.25!F110</f>
        <v>8000</v>
      </c>
      <c r="G115" s="88">
        <f t="shared" si="6"/>
        <v>3750</v>
      </c>
      <c r="H115" s="89">
        <f>янв.25!E110</f>
        <v>1250</v>
      </c>
      <c r="I115" s="89">
        <f>фев.25!E110</f>
        <v>1250</v>
      </c>
      <c r="J115" s="89">
        <f>мар.25!E110</f>
        <v>1250</v>
      </c>
      <c r="K115" s="90">
        <f t="shared" si="7"/>
        <v>3750</v>
      </c>
      <c r="L115" s="91">
        <f>апр.25!E110</f>
        <v>1250</v>
      </c>
      <c r="M115" s="91">
        <f>май.25!E110</f>
        <v>1250</v>
      </c>
      <c r="N115" s="91">
        <f>июн.25!E110</f>
        <v>1250</v>
      </c>
      <c r="O115" s="90">
        <f t="shared" si="8"/>
        <v>3750</v>
      </c>
      <c r="P115" s="91">
        <f>июл.25!E110</f>
        <v>1250</v>
      </c>
      <c r="Q115" s="91">
        <f>авг.25!E110</f>
        <v>1250</v>
      </c>
      <c r="R115" s="91">
        <f>сен.25!E110</f>
        <v>1250</v>
      </c>
      <c r="S115" s="90">
        <f t="shared" si="9"/>
        <v>2500</v>
      </c>
      <c r="T115" s="91">
        <f>окт.25!E110</f>
        <v>1250</v>
      </c>
      <c r="U115" s="91">
        <f>ноя.25!E110</f>
        <v>1250</v>
      </c>
      <c r="V115" s="91">
        <f>дек.25!E110</f>
        <v>0</v>
      </c>
    </row>
    <row r="116" spans="1:22" x14ac:dyDescent="0.25">
      <c r="A116" s="98"/>
      <c r="B116" s="124"/>
      <c r="C116" s="16" t="s">
        <v>30</v>
      </c>
      <c r="D116" s="121">
        <v>-2500</v>
      </c>
      <c r="E116" s="118">
        <f t="shared" si="5"/>
        <v>-2500</v>
      </c>
      <c r="F116" s="88">
        <f>янв.25!F111+фев.25!F111+мар.25!F111+апр.25!F111+май.25!F111+июн.25!F111+июл.25!F111+авг.25!F111+сен.25!F111+окт.25!F111+ноя.25!F111+дек.25!F111</f>
        <v>13750</v>
      </c>
      <c r="G116" s="88">
        <f t="shared" si="6"/>
        <v>3750</v>
      </c>
      <c r="H116" s="89">
        <f>янв.25!E111</f>
        <v>1250</v>
      </c>
      <c r="I116" s="89">
        <f>фев.25!E111</f>
        <v>1250</v>
      </c>
      <c r="J116" s="89">
        <f>мар.25!E111</f>
        <v>1250</v>
      </c>
      <c r="K116" s="90">
        <f t="shared" si="7"/>
        <v>3750</v>
      </c>
      <c r="L116" s="91">
        <f>апр.25!E111</f>
        <v>1250</v>
      </c>
      <c r="M116" s="91">
        <f>май.25!E111</f>
        <v>1250</v>
      </c>
      <c r="N116" s="91">
        <f>июн.25!E111</f>
        <v>1250</v>
      </c>
      <c r="O116" s="90">
        <f t="shared" si="8"/>
        <v>3750</v>
      </c>
      <c r="P116" s="91">
        <f>июл.25!E111</f>
        <v>1250</v>
      </c>
      <c r="Q116" s="91">
        <f>авг.25!E111</f>
        <v>1250</v>
      </c>
      <c r="R116" s="91">
        <f>сен.25!E111</f>
        <v>1250</v>
      </c>
      <c r="S116" s="90">
        <f t="shared" si="9"/>
        <v>2500</v>
      </c>
      <c r="T116" s="91">
        <f>окт.25!E111</f>
        <v>1250</v>
      </c>
      <c r="U116" s="91">
        <f>ноя.25!E111</f>
        <v>1250</v>
      </c>
      <c r="V116" s="91">
        <f>дек.25!E111</f>
        <v>0</v>
      </c>
    </row>
    <row r="117" spans="1:22" x14ac:dyDescent="0.25">
      <c r="A117" s="98"/>
      <c r="B117" s="124"/>
      <c r="C117" s="16">
        <v>102</v>
      </c>
      <c r="D117" s="121">
        <v>-1250</v>
      </c>
      <c r="E117" s="118">
        <f t="shared" si="5"/>
        <v>-1250</v>
      </c>
      <c r="F117" s="88">
        <f>янв.25!F112+фев.25!F112+мар.25!F112+апр.25!F112+май.25!F112+июн.25!F112+июл.25!F112+авг.25!F112+сен.25!F112+окт.25!F112+ноя.25!F112+дек.25!F112</f>
        <v>13750</v>
      </c>
      <c r="G117" s="88">
        <f t="shared" si="6"/>
        <v>3750</v>
      </c>
      <c r="H117" s="89">
        <f>янв.25!E112</f>
        <v>1250</v>
      </c>
      <c r="I117" s="89">
        <f>фев.25!E112</f>
        <v>1250</v>
      </c>
      <c r="J117" s="89">
        <f>мар.25!E112</f>
        <v>1250</v>
      </c>
      <c r="K117" s="90">
        <f t="shared" si="7"/>
        <v>3750</v>
      </c>
      <c r="L117" s="91">
        <f>апр.25!E112</f>
        <v>1250</v>
      </c>
      <c r="M117" s="91">
        <f>май.25!E112</f>
        <v>1250</v>
      </c>
      <c r="N117" s="91">
        <f>июн.25!E112</f>
        <v>1250</v>
      </c>
      <c r="O117" s="90">
        <f t="shared" si="8"/>
        <v>3750</v>
      </c>
      <c r="P117" s="91">
        <f>июл.25!E112</f>
        <v>1250</v>
      </c>
      <c r="Q117" s="91">
        <f>авг.25!E112</f>
        <v>1250</v>
      </c>
      <c r="R117" s="91">
        <f>сен.25!E112</f>
        <v>1250</v>
      </c>
      <c r="S117" s="90">
        <f t="shared" si="9"/>
        <v>2500</v>
      </c>
      <c r="T117" s="91">
        <f>окт.25!E112</f>
        <v>1250</v>
      </c>
      <c r="U117" s="91">
        <f>ноя.25!E112</f>
        <v>1250</v>
      </c>
      <c r="V117" s="91">
        <f>дек.25!E112</f>
        <v>0</v>
      </c>
    </row>
    <row r="118" spans="1:22" x14ac:dyDescent="0.25">
      <c r="A118" s="98"/>
      <c r="B118" s="124"/>
      <c r="C118" s="16">
        <v>103</v>
      </c>
      <c r="D118" s="121">
        <v>0</v>
      </c>
      <c r="E118" s="118">
        <f t="shared" si="5"/>
        <v>-3750</v>
      </c>
      <c r="F118" s="88">
        <f>янв.25!F113+фев.25!F113+мар.25!F113+апр.25!F113+май.25!F113+июн.25!F113+июл.25!F113+авг.25!F113+сен.25!F113+окт.25!F113+ноя.25!F113+дек.25!F113</f>
        <v>10000</v>
      </c>
      <c r="G118" s="88">
        <f t="shared" si="6"/>
        <v>3750</v>
      </c>
      <c r="H118" s="89">
        <f>янв.25!E113</f>
        <v>1250</v>
      </c>
      <c r="I118" s="89">
        <f>фев.25!E113</f>
        <v>1250</v>
      </c>
      <c r="J118" s="89">
        <f>мар.25!E113</f>
        <v>1250</v>
      </c>
      <c r="K118" s="90">
        <f t="shared" si="7"/>
        <v>3750</v>
      </c>
      <c r="L118" s="91">
        <f>апр.25!E113</f>
        <v>1250</v>
      </c>
      <c r="M118" s="91">
        <f>май.25!E113</f>
        <v>1250</v>
      </c>
      <c r="N118" s="91">
        <f>июн.25!E113</f>
        <v>1250</v>
      </c>
      <c r="O118" s="90">
        <f t="shared" si="8"/>
        <v>3750</v>
      </c>
      <c r="P118" s="91">
        <f>июл.25!E113</f>
        <v>1250</v>
      </c>
      <c r="Q118" s="91">
        <f>авг.25!E113</f>
        <v>1250</v>
      </c>
      <c r="R118" s="91">
        <f>сен.25!E113</f>
        <v>1250</v>
      </c>
      <c r="S118" s="90">
        <f t="shared" si="9"/>
        <v>2500</v>
      </c>
      <c r="T118" s="91">
        <f>окт.25!E113</f>
        <v>1250</v>
      </c>
      <c r="U118" s="91">
        <f>ноя.25!E113</f>
        <v>1250</v>
      </c>
      <c r="V118" s="91">
        <f>дек.25!E113</f>
        <v>0</v>
      </c>
    </row>
    <row r="119" spans="1:22" x14ac:dyDescent="0.25">
      <c r="A119" s="98"/>
      <c r="B119" s="124"/>
      <c r="C119" s="16">
        <v>104</v>
      </c>
      <c r="D119" s="121">
        <v>0</v>
      </c>
      <c r="E119" s="118">
        <f t="shared" si="5"/>
        <v>0</v>
      </c>
      <c r="F119" s="88">
        <f>янв.25!F114+фев.25!F114+мар.25!F114+апр.25!F114+май.25!F114+июн.25!F114+июл.25!F114+авг.25!F114+сен.25!F114+окт.25!F114+ноя.25!F114+дек.25!F114</f>
        <v>0</v>
      </c>
      <c r="G119" s="88">
        <f t="shared" si="6"/>
        <v>0</v>
      </c>
      <c r="H119" s="89">
        <f>янв.25!E114</f>
        <v>0</v>
      </c>
      <c r="I119" s="89">
        <f>фев.25!E114</f>
        <v>0</v>
      </c>
      <c r="J119" s="89">
        <f>мар.25!E114</f>
        <v>0</v>
      </c>
      <c r="K119" s="90">
        <f t="shared" si="7"/>
        <v>0</v>
      </c>
      <c r="L119" s="91">
        <f>апр.25!E114</f>
        <v>0</v>
      </c>
      <c r="M119" s="91">
        <f>май.25!E114</f>
        <v>0</v>
      </c>
      <c r="N119" s="91">
        <f>июн.25!E114</f>
        <v>0</v>
      </c>
      <c r="O119" s="90">
        <f t="shared" si="8"/>
        <v>0</v>
      </c>
      <c r="P119" s="91">
        <f>июл.25!E114</f>
        <v>0</v>
      </c>
      <c r="Q119" s="91">
        <f>авг.25!E114</f>
        <v>0</v>
      </c>
      <c r="R119" s="91">
        <f>сен.25!E114</f>
        <v>0</v>
      </c>
      <c r="S119" s="90">
        <f t="shared" si="9"/>
        <v>0</v>
      </c>
      <c r="T119" s="91">
        <f>окт.25!E114</f>
        <v>0</v>
      </c>
      <c r="U119" s="91">
        <f>ноя.25!E114</f>
        <v>0</v>
      </c>
      <c r="V119" s="91">
        <f>дек.25!E114</f>
        <v>0</v>
      </c>
    </row>
    <row r="120" spans="1:22" x14ac:dyDescent="0.25">
      <c r="A120" s="98"/>
      <c r="B120" s="124"/>
      <c r="C120" s="16">
        <v>105</v>
      </c>
      <c r="D120" s="121">
        <v>0</v>
      </c>
      <c r="E120" s="118">
        <f t="shared" si="5"/>
        <v>0</v>
      </c>
      <c r="F120" s="88">
        <f>янв.25!F115+фев.25!F115+мар.25!F115+апр.25!F115+май.25!F115+июн.25!F115+июл.25!F115+авг.25!F115+сен.25!F115+окт.25!F115+ноя.25!F115+дек.25!F115</f>
        <v>0</v>
      </c>
      <c r="G120" s="88">
        <f t="shared" si="6"/>
        <v>0</v>
      </c>
      <c r="H120" s="89">
        <f>янв.25!E115</f>
        <v>0</v>
      </c>
      <c r="I120" s="89">
        <f>фев.25!E115</f>
        <v>0</v>
      </c>
      <c r="J120" s="89">
        <f>мар.25!E115</f>
        <v>0</v>
      </c>
      <c r="K120" s="90">
        <f t="shared" si="7"/>
        <v>0</v>
      </c>
      <c r="L120" s="91">
        <f>апр.25!E115</f>
        <v>0</v>
      </c>
      <c r="M120" s="91">
        <f>май.25!E115</f>
        <v>0</v>
      </c>
      <c r="N120" s="91">
        <f>июн.25!E115</f>
        <v>0</v>
      </c>
      <c r="O120" s="90">
        <f t="shared" si="8"/>
        <v>0</v>
      </c>
      <c r="P120" s="91">
        <f>июл.25!E115</f>
        <v>0</v>
      </c>
      <c r="Q120" s="91">
        <f>авг.25!E115</f>
        <v>0</v>
      </c>
      <c r="R120" s="91">
        <f>сен.25!E115</f>
        <v>0</v>
      </c>
      <c r="S120" s="90">
        <f t="shared" si="9"/>
        <v>0</v>
      </c>
      <c r="T120" s="91">
        <f>окт.25!E115</f>
        <v>0</v>
      </c>
      <c r="U120" s="91">
        <f>ноя.25!E115</f>
        <v>0</v>
      </c>
      <c r="V120" s="91">
        <f>дек.25!E115</f>
        <v>0</v>
      </c>
    </row>
    <row r="121" spans="1:22" x14ac:dyDescent="0.25">
      <c r="A121" s="98"/>
      <c r="B121" s="124"/>
      <c r="C121" s="16">
        <v>106</v>
      </c>
      <c r="D121" s="121">
        <v>0</v>
      </c>
      <c r="E121" s="118">
        <f t="shared" si="5"/>
        <v>0</v>
      </c>
      <c r="F121" s="88">
        <f>янв.25!F116+фев.25!F116+мар.25!F116+апр.25!F116+май.25!F116+июн.25!F116+июл.25!F116+авг.25!F116+сен.25!F116+окт.25!F116+ноя.25!F116+дек.25!F116</f>
        <v>0</v>
      </c>
      <c r="G121" s="88">
        <f t="shared" si="6"/>
        <v>0</v>
      </c>
      <c r="H121" s="89">
        <f>янв.25!E116</f>
        <v>0</v>
      </c>
      <c r="I121" s="89">
        <f>фев.25!E116</f>
        <v>0</v>
      </c>
      <c r="J121" s="89">
        <f>мар.25!E116</f>
        <v>0</v>
      </c>
      <c r="K121" s="90">
        <f t="shared" si="7"/>
        <v>0</v>
      </c>
      <c r="L121" s="91">
        <f>апр.25!E116</f>
        <v>0</v>
      </c>
      <c r="M121" s="91">
        <f>май.25!E116</f>
        <v>0</v>
      </c>
      <c r="N121" s="91">
        <f>июн.25!E116</f>
        <v>0</v>
      </c>
      <c r="O121" s="90">
        <f t="shared" si="8"/>
        <v>0</v>
      </c>
      <c r="P121" s="91">
        <f>июл.25!E116</f>
        <v>0</v>
      </c>
      <c r="Q121" s="91">
        <f>авг.25!E116</f>
        <v>0</v>
      </c>
      <c r="R121" s="91">
        <f>сен.25!E116</f>
        <v>0</v>
      </c>
      <c r="S121" s="90">
        <f t="shared" si="9"/>
        <v>0</v>
      </c>
      <c r="T121" s="91">
        <f>окт.25!E116</f>
        <v>0</v>
      </c>
      <c r="U121" s="91">
        <f>ноя.25!E116</f>
        <v>0</v>
      </c>
      <c r="V121" s="91">
        <f>дек.25!E116</f>
        <v>0</v>
      </c>
    </row>
    <row r="122" spans="1:22" x14ac:dyDescent="0.25">
      <c r="A122" s="98"/>
      <c r="B122" s="124"/>
      <c r="C122" s="16">
        <v>107</v>
      </c>
      <c r="D122" s="121">
        <v>0</v>
      </c>
      <c r="E122" s="118">
        <f t="shared" si="5"/>
        <v>0</v>
      </c>
      <c r="F122" s="88">
        <f>янв.25!F117+фев.25!F117+мар.25!F117+апр.25!F117+май.25!F117+июн.25!F117+июл.25!F117+авг.25!F117+сен.25!F117+окт.25!F117+ноя.25!F117+дек.25!F117</f>
        <v>0</v>
      </c>
      <c r="G122" s="88">
        <f t="shared" si="6"/>
        <v>0</v>
      </c>
      <c r="H122" s="89">
        <f>янв.25!E117</f>
        <v>0</v>
      </c>
      <c r="I122" s="89">
        <f>фев.25!E117</f>
        <v>0</v>
      </c>
      <c r="J122" s="89">
        <f>мар.25!E117</f>
        <v>0</v>
      </c>
      <c r="K122" s="90">
        <f t="shared" si="7"/>
        <v>0</v>
      </c>
      <c r="L122" s="91">
        <f>апр.25!E117</f>
        <v>0</v>
      </c>
      <c r="M122" s="91">
        <f>май.25!E117</f>
        <v>0</v>
      </c>
      <c r="N122" s="91">
        <f>июн.25!E117</f>
        <v>0</v>
      </c>
      <c r="O122" s="90">
        <f t="shared" si="8"/>
        <v>0</v>
      </c>
      <c r="P122" s="91">
        <f>июл.25!E117</f>
        <v>0</v>
      </c>
      <c r="Q122" s="91">
        <f>авг.25!E117</f>
        <v>0</v>
      </c>
      <c r="R122" s="91">
        <f>сен.25!E117</f>
        <v>0</v>
      </c>
      <c r="S122" s="90">
        <f t="shared" si="9"/>
        <v>0</v>
      </c>
      <c r="T122" s="91">
        <f>окт.25!E117</f>
        <v>0</v>
      </c>
      <c r="U122" s="91">
        <f>ноя.25!E117</f>
        <v>0</v>
      </c>
      <c r="V122" s="91">
        <f>дек.25!E117</f>
        <v>0</v>
      </c>
    </row>
    <row r="123" spans="1:22" x14ac:dyDescent="0.25">
      <c r="A123" s="98"/>
      <c r="B123" s="124"/>
      <c r="C123" s="16">
        <v>108</v>
      </c>
      <c r="D123" s="121">
        <v>0</v>
      </c>
      <c r="E123" s="118">
        <f t="shared" si="5"/>
        <v>0</v>
      </c>
      <c r="F123" s="88">
        <f>янв.25!F118+фев.25!F118+мар.25!F118+апр.25!F118+май.25!F118+июн.25!F118+июл.25!F118+авг.25!F118+сен.25!F118+окт.25!F118+ноя.25!F118+дек.25!F118</f>
        <v>0</v>
      </c>
      <c r="G123" s="88">
        <f t="shared" si="6"/>
        <v>0</v>
      </c>
      <c r="H123" s="89">
        <f>янв.25!E118</f>
        <v>0</v>
      </c>
      <c r="I123" s="89">
        <f>фев.25!E118</f>
        <v>0</v>
      </c>
      <c r="J123" s="89">
        <f>мар.25!E118</f>
        <v>0</v>
      </c>
      <c r="K123" s="90">
        <f t="shared" si="7"/>
        <v>0</v>
      </c>
      <c r="L123" s="91">
        <f>апр.25!E118</f>
        <v>0</v>
      </c>
      <c r="M123" s="91">
        <f>май.25!E118</f>
        <v>0</v>
      </c>
      <c r="N123" s="91">
        <f>июн.25!E118</f>
        <v>0</v>
      </c>
      <c r="O123" s="90">
        <f t="shared" si="8"/>
        <v>0</v>
      </c>
      <c r="P123" s="91">
        <f>июл.25!E118</f>
        <v>0</v>
      </c>
      <c r="Q123" s="91">
        <f>авг.25!E118</f>
        <v>0</v>
      </c>
      <c r="R123" s="91">
        <f>сен.25!E118</f>
        <v>0</v>
      </c>
      <c r="S123" s="90">
        <f t="shared" si="9"/>
        <v>0</v>
      </c>
      <c r="T123" s="91">
        <f>окт.25!E118</f>
        <v>0</v>
      </c>
      <c r="U123" s="91">
        <f>ноя.25!E118</f>
        <v>0</v>
      </c>
      <c r="V123" s="91">
        <f>дек.25!E118</f>
        <v>0</v>
      </c>
    </row>
    <row r="124" spans="1:22" x14ac:dyDescent="0.25">
      <c r="A124" s="98"/>
      <c r="B124" s="124"/>
      <c r="C124" s="16">
        <v>109</v>
      </c>
      <c r="D124" s="121">
        <v>0</v>
      </c>
      <c r="E124" s="118">
        <f t="shared" si="5"/>
        <v>0</v>
      </c>
      <c r="F124" s="88">
        <f>янв.25!F119+фев.25!F119+мар.25!F119+апр.25!F119+май.25!F119+июн.25!F119+июл.25!F119+авг.25!F119+сен.25!F119+окт.25!F119+ноя.25!F119+дек.25!F119</f>
        <v>0</v>
      </c>
      <c r="G124" s="88">
        <f t="shared" si="6"/>
        <v>0</v>
      </c>
      <c r="H124" s="89">
        <f>янв.25!E119</f>
        <v>0</v>
      </c>
      <c r="I124" s="89">
        <f>фев.25!E119</f>
        <v>0</v>
      </c>
      <c r="J124" s="89">
        <f>мар.25!E119</f>
        <v>0</v>
      </c>
      <c r="K124" s="90">
        <f t="shared" si="7"/>
        <v>0</v>
      </c>
      <c r="L124" s="91">
        <f>апр.25!E119</f>
        <v>0</v>
      </c>
      <c r="M124" s="91">
        <f>май.25!E119</f>
        <v>0</v>
      </c>
      <c r="N124" s="91">
        <f>июн.25!E119</f>
        <v>0</v>
      </c>
      <c r="O124" s="90">
        <f t="shared" si="8"/>
        <v>0</v>
      </c>
      <c r="P124" s="91">
        <f>июл.25!E119</f>
        <v>0</v>
      </c>
      <c r="Q124" s="91">
        <f>авг.25!E119</f>
        <v>0</v>
      </c>
      <c r="R124" s="91">
        <f>сен.25!E119</f>
        <v>0</v>
      </c>
      <c r="S124" s="90">
        <f t="shared" si="9"/>
        <v>0</v>
      </c>
      <c r="T124" s="91">
        <f>окт.25!E119</f>
        <v>0</v>
      </c>
      <c r="U124" s="91">
        <f>ноя.25!E119</f>
        <v>0</v>
      </c>
      <c r="V124" s="91">
        <f>дек.25!E119</f>
        <v>0</v>
      </c>
    </row>
    <row r="125" spans="1:22" x14ac:dyDescent="0.25">
      <c r="A125" s="102"/>
      <c r="B125" s="124"/>
      <c r="C125" s="16">
        <v>110</v>
      </c>
      <c r="D125" s="121">
        <v>0</v>
      </c>
      <c r="E125" s="118">
        <f t="shared" si="5"/>
        <v>0</v>
      </c>
      <c r="F125" s="88">
        <f>янв.25!F120+фев.25!F120+мар.25!F120+апр.25!F120+май.25!F120+июн.25!F120+июл.25!F120+авг.25!F120+сен.25!F120+окт.25!F120+ноя.25!F120+дек.25!F120</f>
        <v>0</v>
      </c>
      <c r="G125" s="88">
        <f t="shared" si="6"/>
        <v>0</v>
      </c>
      <c r="H125" s="89">
        <f>янв.25!E120</f>
        <v>0</v>
      </c>
      <c r="I125" s="89">
        <f>фев.25!E120</f>
        <v>0</v>
      </c>
      <c r="J125" s="89">
        <f>мар.25!E120</f>
        <v>0</v>
      </c>
      <c r="K125" s="90">
        <f t="shared" si="7"/>
        <v>0</v>
      </c>
      <c r="L125" s="91">
        <f>апр.25!E120</f>
        <v>0</v>
      </c>
      <c r="M125" s="91">
        <f>май.25!E120</f>
        <v>0</v>
      </c>
      <c r="N125" s="91">
        <f>июн.25!E120</f>
        <v>0</v>
      </c>
      <c r="O125" s="90">
        <f t="shared" si="8"/>
        <v>0</v>
      </c>
      <c r="P125" s="91">
        <f>июл.25!E120</f>
        <v>0</v>
      </c>
      <c r="Q125" s="91">
        <f>авг.25!E120</f>
        <v>0</v>
      </c>
      <c r="R125" s="91">
        <f>сен.25!E120</f>
        <v>0</v>
      </c>
      <c r="S125" s="90">
        <f t="shared" si="9"/>
        <v>0</v>
      </c>
      <c r="T125" s="91">
        <f>окт.25!E120</f>
        <v>0</v>
      </c>
      <c r="U125" s="91">
        <f>ноя.25!E120</f>
        <v>0</v>
      </c>
      <c r="V125" s="91">
        <f>дек.25!E120</f>
        <v>0</v>
      </c>
    </row>
    <row r="126" spans="1:22" x14ac:dyDescent="0.25">
      <c r="A126" s="98"/>
      <c r="B126" s="124"/>
      <c r="C126" s="16">
        <v>111</v>
      </c>
      <c r="D126" s="121">
        <v>0</v>
      </c>
      <c r="E126" s="118">
        <f t="shared" si="5"/>
        <v>0</v>
      </c>
      <c r="F126" s="88">
        <f>янв.25!F121+фев.25!F121+мар.25!F121+апр.25!F121+май.25!F121+июн.25!F121+июл.25!F121+авг.25!F121+сен.25!F121+окт.25!F121+ноя.25!F121+дек.25!F121</f>
        <v>0</v>
      </c>
      <c r="G126" s="88">
        <f t="shared" si="6"/>
        <v>0</v>
      </c>
      <c r="H126" s="89">
        <f>янв.25!E121</f>
        <v>0</v>
      </c>
      <c r="I126" s="89">
        <f>фев.25!E121</f>
        <v>0</v>
      </c>
      <c r="J126" s="89">
        <f>мар.25!E121</f>
        <v>0</v>
      </c>
      <c r="K126" s="90">
        <f t="shared" si="7"/>
        <v>0</v>
      </c>
      <c r="L126" s="91">
        <f>апр.25!E121</f>
        <v>0</v>
      </c>
      <c r="M126" s="91">
        <f>май.25!E121</f>
        <v>0</v>
      </c>
      <c r="N126" s="91">
        <f>июн.25!E121</f>
        <v>0</v>
      </c>
      <c r="O126" s="90">
        <f t="shared" si="8"/>
        <v>0</v>
      </c>
      <c r="P126" s="91">
        <f>июл.25!E121</f>
        <v>0</v>
      </c>
      <c r="Q126" s="91">
        <f>авг.25!E121</f>
        <v>0</v>
      </c>
      <c r="R126" s="91">
        <f>сен.25!E121</f>
        <v>0</v>
      </c>
      <c r="S126" s="90">
        <f t="shared" si="9"/>
        <v>0</v>
      </c>
      <c r="T126" s="91">
        <f>окт.25!E121</f>
        <v>0</v>
      </c>
      <c r="U126" s="91">
        <f>ноя.25!E121</f>
        <v>0</v>
      </c>
      <c r="V126" s="91">
        <f>дек.25!E121</f>
        <v>0</v>
      </c>
    </row>
    <row r="127" spans="1:22" x14ac:dyDescent="0.25">
      <c r="A127" s="98"/>
      <c r="B127" s="124"/>
      <c r="C127" s="16">
        <v>112</v>
      </c>
      <c r="D127" s="121">
        <v>0</v>
      </c>
      <c r="E127" s="118">
        <f t="shared" si="5"/>
        <v>0</v>
      </c>
      <c r="F127" s="88">
        <f>янв.25!F122+фев.25!F122+мар.25!F122+апр.25!F122+май.25!F122+июн.25!F122+июл.25!F122+авг.25!F122+сен.25!F122+окт.25!F122+ноя.25!F122+дек.25!F122</f>
        <v>0</v>
      </c>
      <c r="G127" s="88">
        <f t="shared" si="6"/>
        <v>0</v>
      </c>
      <c r="H127" s="89">
        <f>янв.25!E122</f>
        <v>0</v>
      </c>
      <c r="I127" s="89">
        <f>фев.25!E122</f>
        <v>0</v>
      </c>
      <c r="J127" s="89">
        <f>мар.25!E122</f>
        <v>0</v>
      </c>
      <c r="K127" s="90">
        <f t="shared" si="7"/>
        <v>0</v>
      </c>
      <c r="L127" s="91">
        <f>апр.25!E122</f>
        <v>0</v>
      </c>
      <c r="M127" s="91">
        <f>май.25!E122</f>
        <v>0</v>
      </c>
      <c r="N127" s="91">
        <f>июн.25!E122</f>
        <v>0</v>
      </c>
      <c r="O127" s="90">
        <f t="shared" si="8"/>
        <v>0</v>
      </c>
      <c r="P127" s="91">
        <f>июл.25!E122</f>
        <v>0</v>
      </c>
      <c r="Q127" s="91">
        <f>авг.25!E122</f>
        <v>0</v>
      </c>
      <c r="R127" s="91">
        <f>сен.25!E122</f>
        <v>0</v>
      </c>
      <c r="S127" s="90">
        <f t="shared" si="9"/>
        <v>0</v>
      </c>
      <c r="T127" s="91">
        <f>окт.25!E122</f>
        <v>0</v>
      </c>
      <c r="U127" s="91">
        <f>ноя.25!E122</f>
        <v>0</v>
      </c>
      <c r="V127" s="91">
        <f>дек.25!E122</f>
        <v>0</v>
      </c>
    </row>
    <row r="128" spans="1:22" x14ac:dyDescent="0.25">
      <c r="A128" s="98"/>
      <c r="B128" s="124"/>
      <c r="C128" s="16">
        <v>113</v>
      </c>
      <c r="D128" s="121">
        <v>0</v>
      </c>
      <c r="E128" s="118">
        <f>F128-G128-K128-O128-S128+D128</f>
        <v>-3750</v>
      </c>
      <c r="F128" s="88">
        <f>янв.25!F123+фев.25!F123+мар.25!F123+апр.25!F123+май.25!F123+июн.25!F123+июл.25!F123+авг.25!F123+сен.25!F123+окт.25!F123+ноя.25!F123+дек.25!F123</f>
        <v>10000</v>
      </c>
      <c r="G128" s="88">
        <f t="shared" si="6"/>
        <v>3750</v>
      </c>
      <c r="H128" s="89">
        <f>янв.25!E123</f>
        <v>1250</v>
      </c>
      <c r="I128" s="89">
        <f>фев.25!E123</f>
        <v>1250</v>
      </c>
      <c r="J128" s="89">
        <f>мар.25!E123</f>
        <v>1250</v>
      </c>
      <c r="K128" s="90">
        <f t="shared" si="7"/>
        <v>3750</v>
      </c>
      <c r="L128" s="91">
        <f>апр.25!E123</f>
        <v>1250</v>
      </c>
      <c r="M128" s="91">
        <f>май.25!E123</f>
        <v>1250</v>
      </c>
      <c r="N128" s="91">
        <f>июн.25!E123</f>
        <v>1250</v>
      </c>
      <c r="O128" s="90">
        <f t="shared" si="8"/>
        <v>3750</v>
      </c>
      <c r="P128" s="91">
        <f>июл.25!E123</f>
        <v>1250</v>
      </c>
      <c r="Q128" s="91">
        <f>авг.25!E123</f>
        <v>1250</v>
      </c>
      <c r="R128" s="91">
        <f>сен.25!E123</f>
        <v>1250</v>
      </c>
      <c r="S128" s="90">
        <f t="shared" si="9"/>
        <v>2500</v>
      </c>
      <c r="T128" s="91">
        <f>окт.25!E123</f>
        <v>1250</v>
      </c>
      <c r="U128" s="91">
        <f>ноя.25!E123</f>
        <v>1250</v>
      </c>
      <c r="V128" s="91">
        <f>дек.25!E123</f>
        <v>0</v>
      </c>
    </row>
    <row r="129" spans="1:22" x14ac:dyDescent="0.25">
      <c r="A129" s="98"/>
      <c r="B129" s="124"/>
      <c r="C129" s="16" t="s">
        <v>51</v>
      </c>
      <c r="D129" s="121">
        <v>2500</v>
      </c>
      <c r="E129" s="118">
        <f>F129-G129-K129-O129-S129+D129</f>
        <v>1250</v>
      </c>
      <c r="F129" s="88">
        <f>янв.25!F124+фев.25!F124+мар.25!F124+апр.25!F124+май.25!F124+июн.25!F124+июл.25!F124+авг.25!F124+сен.25!F124+окт.25!F124+ноя.25!F124+дек.25!F124</f>
        <v>12500</v>
      </c>
      <c r="G129" s="88">
        <f t="shared" si="6"/>
        <v>3750</v>
      </c>
      <c r="H129" s="89">
        <f>янв.25!E124</f>
        <v>1250</v>
      </c>
      <c r="I129" s="89">
        <f>фев.25!E124</f>
        <v>1250</v>
      </c>
      <c r="J129" s="89">
        <f>мар.25!E124</f>
        <v>1250</v>
      </c>
      <c r="K129" s="90">
        <f t="shared" si="7"/>
        <v>3750</v>
      </c>
      <c r="L129" s="91">
        <f>апр.25!E124</f>
        <v>1250</v>
      </c>
      <c r="M129" s="91">
        <f>май.25!E124</f>
        <v>1250</v>
      </c>
      <c r="N129" s="91">
        <f>июн.25!E124</f>
        <v>1250</v>
      </c>
      <c r="O129" s="90">
        <f t="shared" si="8"/>
        <v>3750</v>
      </c>
      <c r="P129" s="91">
        <f>июл.25!E124</f>
        <v>1250</v>
      </c>
      <c r="Q129" s="91">
        <f>авг.25!E124</f>
        <v>1250</v>
      </c>
      <c r="R129" s="91">
        <f>сен.25!E124</f>
        <v>1250</v>
      </c>
      <c r="S129" s="90">
        <f t="shared" si="9"/>
        <v>2500</v>
      </c>
      <c r="T129" s="91">
        <f>окт.25!E124</f>
        <v>1250</v>
      </c>
      <c r="U129" s="91">
        <f>ноя.25!E124</f>
        <v>1250</v>
      </c>
      <c r="V129" s="91">
        <f>дек.25!E124</f>
        <v>0</v>
      </c>
    </row>
    <row r="130" spans="1:22" x14ac:dyDescent="0.25">
      <c r="A130" s="98"/>
      <c r="B130" s="124"/>
      <c r="C130" s="16" t="s">
        <v>26</v>
      </c>
      <c r="D130" s="121">
        <v>7500</v>
      </c>
      <c r="E130" s="118">
        <f t="shared" si="5"/>
        <v>-2500</v>
      </c>
      <c r="F130" s="88">
        <f>янв.25!F125+фев.25!F125+мар.25!F125+апр.25!F125+май.25!F125+июн.25!F125+июл.25!F125+авг.25!F125+сен.25!F125+окт.25!F125+ноя.25!F125+дек.25!F125</f>
        <v>3750</v>
      </c>
      <c r="G130" s="88">
        <f t="shared" si="6"/>
        <v>3750</v>
      </c>
      <c r="H130" s="89">
        <f>янв.25!E125</f>
        <v>1250</v>
      </c>
      <c r="I130" s="89">
        <f>фев.25!E125</f>
        <v>1250</v>
      </c>
      <c r="J130" s="89">
        <f>мар.25!E125</f>
        <v>1250</v>
      </c>
      <c r="K130" s="90">
        <f t="shared" si="7"/>
        <v>3750</v>
      </c>
      <c r="L130" s="91">
        <f>апр.25!E125</f>
        <v>1250</v>
      </c>
      <c r="M130" s="91">
        <f>май.25!E125</f>
        <v>1250</v>
      </c>
      <c r="N130" s="91">
        <f>июн.25!E125</f>
        <v>1250</v>
      </c>
      <c r="O130" s="90">
        <f t="shared" si="8"/>
        <v>3750</v>
      </c>
      <c r="P130" s="91">
        <f>июл.25!E125</f>
        <v>1250</v>
      </c>
      <c r="Q130" s="91">
        <f>авг.25!E125</f>
        <v>1250</v>
      </c>
      <c r="R130" s="91">
        <f>сен.25!E125</f>
        <v>1250</v>
      </c>
      <c r="S130" s="90">
        <f t="shared" si="9"/>
        <v>2500</v>
      </c>
      <c r="T130" s="91">
        <f>окт.25!E125</f>
        <v>1250</v>
      </c>
      <c r="U130" s="91">
        <f>ноя.25!E125</f>
        <v>1250</v>
      </c>
      <c r="V130" s="91">
        <f>дек.25!E125</f>
        <v>0</v>
      </c>
    </row>
    <row r="131" spans="1:22" x14ac:dyDescent="0.25">
      <c r="A131" s="98"/>
      <c r="B131" s="124"/>
      <c r="C131" s="16">
        <v>114</v>
      </c>
      <c r="D131" s="121">
        <v>0</v>
      </c>
      <c r="E131" s="118">
        <f t="shared" si="5"/>
        <v>0</v>
      </c>
      <c r="F131" s="88">
        <f>янв.25!F126+фев.25!F126+мар.25!F126+апр.25!F126+май.25!F126+июн.25!F126+июл.25!F126+авг.25!F126+сен.25!F126+окт.25!F126+ноя.25!F126+дек.25!F126</f>
        <v>0</v>
      </c>
      <c r="G131" s="88">
        <f t="shared" si="6"/>
        <v>0</v>
      </c>
      <c r="H131" s="89">
        <f>янв.25!E126</f>
        <v>0</v>
      </c>
      <c r="I131" s="89">
        <f>фев.25!E126</f>
        <v>0</v>
      </c>
      <c r="J131" s="89">
        <f>мар.25!E126</f>
        <v>0</v>
      </c>
      <c r="K131" s="90">
        <f t="shared" si="7"/>
        <v>0</v>
      </c>
      <c r="L131" s="91">
        <f>апр.25!E126</f>
        <v>0</v>
      </c>
      <c r="M131" s="91">
        <f>май.25!E126</f>
        <v>0</v>
      </c>
      <c r="N131" s="91">
        <f>июн.25!E126</f>
        <v>0</v>
      </c>
      <c r="O131" s="90">
        <f t="shared" si="8"/>
        <v>0</v>
      </c>
      <c r="P131" s="91">
        <f>июл.25!E126</f>
        <v>0</v>
      </c>
      <c r="Q131" s="91">
        <f>авг.25!E126</f>
        <v>0</v>
      </c>
      <c r="R131" s="91">
        <f>сен.25!E126</f>
        <v>0</v>
      </c>
      <c r="S131" s="90">
        <f t="shared" si="9"/>
        <v>0</v>
      </c>
      <c r="T131" s="91">
        <f>окт.25!E126</f>
        <v>0</v>
      </c>
      <c r="U131" s="91">
        <f>ноя.25!E126</f>
        <v>0</v>
      </c>
      <c r="V131" s="91">
        <f>дек.25!E126</f>
        <v>0</v>
      </c>
    </row>
    <row r="132" spans="1:22" x14ac:dyDescent="0.25">
      <c r="A132" s="98"/>
      <c r="B132" s="124"/>
      <c r="C132" s="16" t="s">
        <v>24</v>
      </c>
      <c r="D132" s="121">
        <v>0</v>
      </c>
      <c r="E132" s="118">
        <f t="shared" si="5"/>
        <v>0</v>
      </c>
      <c r="F132" s="88">
        <f>янв.25!F127+фев.25!F127+мар.25!F127+апр.25!F127+май.25!F127+июн.25!F127+июл.25!F127+авг.25!F127+сен.25!F127+окт.25!F127+ноя.25!F127+дек.25!F127</f>
        <v>0</v>
      </c>
      <c r="G132" s="88">
        <f t="shared" si="6"/>
        <v>0</v>
      </c>
      <c r="H132" s="89">
        <f>янв.25!E127</f>
        <v>0</v>
      </c>
      <c r="I132" s="89">
        <f>фев.25!E127</f>
        <v>0</v>
      </c>
      <c r="J132" s="89">
        <f>мар.25!E127</f>
        <v>0</v>
      </c>
      <c r="K132" s="90">
        <f t="shared" si="7"/>
        <v>0</v>
      </c>
      <c r="L132" s="91">
        <f>апр.25!E127</f>
        <v>0</v>
      </c>
      <c r="M132" s="91">
        <f>май.25!E127</f>
        <v>0</v>
      </c>
      <c r="N132" s="91">
        <f>июн.25!E127</f>
        <v>0</v>
      </c>
      <c r="O132" s="90">
        <f t="shared" si="8"/>
        <v>0</v>
      </c>
      <c r="P132" s="91">
        <f>июл.25!E127</f>
        <v>0</v>
      </c>
      <c r="Q132" s="91">
        <f>авг.25!E127</f>
        <v>0</v>
      </c>
      <c r="R132" s="91">
        <f>сен.25!E127</f>
        <v>0</v>
      </c>
      <c r="S132" s="90">
        <f t="shared" si="9"/>
        <v>0</v>
      </c>
      <c r="T132" s="91">
        <f>окт.25!E127</f>
        <v>0</v>
      </c>
      <c r="U132" s="91">
        <f>ноя.25!E127</f>
        <v>0</v>
      </c>
      <c r="V132" s="91">
        <f>дек.25!E127</f>
        <v>0</v>
      </c>
    </row>
    <row r="133" spans="1:22" x14ac:dyDescent="0.25">
      <c r="A133" s="98"/>
      <c r="B133" s="124"/>
      <c r="C133" s="16">
        <v>116</v>
      </c>
      <c r="D133" s="121">
        <v>0</v>
      </c>
      <c r="E133" s="118">
        <f t="shared" si="5"/>
        <v>0</v>
      </c>
      <c r="F133" s="88">
        <f>янв.25!F128+фев.25!F128+мар.25!F128+апр.25!F128+май.25!F128+июн.25!F128+июл.25!F128+авг.25!F128+сен.25!F128+окт.25!F128+ноя.25!F128+дек.25!F128</f>
        <v>0</v>
      </c>
      <c r="G133" s="88">
        <f t="shared" si="6"/>
        <v>0</v>
      </c>
      <c r="H133" s="89">
        <f>янв.25!E128</f>
        <v>0</v>
      </c>
      <c r="I133" s="89">
        <f>фев.25!E128</f>
        <v>0</v>
      </c>
      <c r="J133" s="89">
        <f>мар.25!E128</f>
        <v>0</v>
      </c>
      <c r="K133" s="90">
        <f t="shared" si="7"/>
        <v>0</v>
      </c>
      <c r="L133" s="91">
        <f>апр.25!E128</f>
        <v>0</v>
      </c>
      <c r="M133" s="91">
        <f>май.25!E128</f>
        <v>0</v>
      </c>
      <c r="N133" s="91">
        <f>июн.25!E128</f>
        <v>0</v>
      </c>
      <c r="O133" s="90">
        <f t="shared" si="8"/>
        <v>0</v>
      </c>
      <c r="P133" s="91">
        <f>июл.25!E128</f>
        <v>0</v>
      </c>
      <c r="Q133" s="91">
        <f>авг.25!E128</f>
        <v>0</v>
      </c>
      <c r="R133" s="91">
        <f>сен.25!E128</f>
        <v>0</v>
      </c>
      <c r="S133" s="90">
        <f t="shared" si="9"/>
        <v>0</v>
      </c>
      <c r="T133" s="91">
        <f>окт.25!E128</f>
        <v>0</v>
      </c>
      <c r="U133" s="91">
        <f>ноя.25!E128</f>
        <v>0</v>
      </c>
      <c r="V133" s="91">
        <f>дек.25!E128</f>
        <v>0</v>
      </c>
    </row>
    <row r="134" spans="1:22" x14ac:dyDescent="0.25">
      <c r="A134" s="98"/>
      <c r="B134" s="124"/>
      <c r="C134" s="16">
        <v>117</v>
      </c>
      <c r="D134" s="121">
        <v>0</v>
      </c>
      <c r="E134" s="118">
        <f t="shared" si="5"/>
        <v>-1250</v>
      </c>
      <c r="F134" s="88">
        <f>янв.25!F129+фев.25!F129+мар.25!F129+апр.25!F129+май.25!F129+июн.25!F129+июл.25!F129+авг.25!F129+сен.25!F129+окт.25!F129+ноя.25!F129+дек.25!F129</f>
        <v>12500</v>
      </c>
      <c r="G134" s="88">
        <f t="shared" si="6"/>
        <v>3750</v>
      </c>
      <c r="H134" s="89">
        <f>янв.25!E129</f>
        <v>1250</v>
      </c>
      <c r="I134" s="89">
        <f>фев.25!E129</f>
        <v>1250</v>
      </c>
      <c r="J134" s="89">
        <f>мар.25!E129</f>
        <v>1250</v>
      </c>
      <c r="K134" s="90">
        <f t="shared" si="7"/>
        <v>3750</v>
      </c>
      <c r="L134" s="91">
        <f>апр.25!E129</f>
        <v>1250</v>
      </c>
      <c r="M134" s="91">
        <f>май.25!E129</f>
        <v>1250</v>
      </c>
      <c r="N134" s="91">
        <f>июн.25!E129</f>
        <v>1250</v>
      </c>
      <c r="O134" s="90">
        <f t="shared" si="8"/>
        <v>3750</v>
      </c>
      <c r="P134" s="91">
        <f>июл.25!E129</f>
        <v>1250</v>
      </c>
      <c r="Q134" s="91">
        <f>авг.25!E129</f>
        <v>1250</v>
      </c>
      <c r="R134" s="91">
        <f>сен.25!E129</f>
        <v>1250</v>
      </c>
      <c r="S134" s="90">
        <f t="shared" si="9"/>
        <v>2500</v>
      </c>
      <c r="T134" s="91">
        <f>окт.25!E129</f>
        <v>1250</v>
      </c>
      <c r="U134" s="91">
        <f>ноя.25!E129</f>
        <v>1250</v>
      </c>
      <c r="V134" s="91">
        <f>дек.25!E129</f>
        <v>0</v>
      </c>
    </row>
    <row r="135" spans="1:22" x14ac:dyDescent="0.25">
      <c r="A135" s="98"/>
      <c r="B135" s="124"/>
      <c r="C135" s="16">
        <v>118</v>
      </c>
      <c r="D135" s="121">
        <v>0</v>
      </c>
      <c r="E135" s="118">
        <f t="shared" si="5"/>
        <v>0</v>
      </c>
      <c r="F135" s="88">
        <f>янв.25!F130+фев.25!F130+мар.25!F130+апр.25!F130+май.25!F130+июн.25!F130+июл.25!F130+авг.25!F130+сен.25!F130+окт.25!F130+ноя.25!F130+дек.25!F130</f>
        <v>0</v>
      </c>
      <c r="G135" s="88">
        <f t="shared" si="6"/>
        <v>0</v>
      </c>
      <c r="H135" s="89">
        <f>янв.25!E130</f>
        <v>0</v>
      </c>
      <c r="I135" s="89">
        <f>фев.25!E130</f>
        <v>0</v>
      </c>
      <c r="J135" s="89">
        <f>мар.25!E130</f>
        <v>0</v>
      </c>
      <c r="K135" s="90">
        <f t="shared" si="7"/>
        <v>0</v>
      </c>
      <c r="L135" s="91">
        <f>апр.25!E130</f>
        <v>0</v>
      </c>
      <c r="M135" s="91">
        <f>май.25!E130</f>
        <v>0</v>
      </c>
      <c r="N135" s="91">
        <f>июн.25!E130</f>
        <v>0</v>
      </c>
      <c r="O135" s="90">
        <f t="shared" si="8"/>
        <v>0</v>
      </c>
      <c r="P135" s="91">
        <f>июл.25!E130</f>
        <v>0</v>
      </c>
      <c r="Q135" s="91">
        <f>авг.25!E130</f>
        <v>0</v>
      </c>
      <c r="R135" s="91">
        <f>сен.25!E130</f>
        <v>0</v>
      </c>
      <c r="S135" s="90">
        <f t="shared" si="9"/>
        <v>0</v>
      </c>
      <c r="T135" s="91">
        <f>окт.25!E130</f>
        <v>0</v>
      </c>
      <c r="U135" s="91">
        <f>ноя.25!E130</f>
        <v>0</v>
      </c>
      <c r="V135" s="91">
        <f>дек.25!E130</f>
        <v>0</v>
      </c>
    </row>
    <row r="136" spans="1:22" x14ac:dyDescent="0.25">
      <c r="A136" s="98"/>
      <c r="B136" s="124"/>
      <c r="C136" s="16">
        <v>119</v>
      </c>
      <c r="D136" s="121">
        <v>-5400</v>
      </c>
      <c r="E136" s="118">
        <f t="shared" si="5"/>
        <v>-3750</v>
      </c>
      <c r="F136" s="88">
        <f>янв.25!F131+фев.25!F131+мар.25!F131+апр.25!F131+май.25!F131+июн.25!F131+июл.25!F131+авг.25!F131+сен.25!F131+окт.25!F131+ноя.25!F131+дек.25!F131</f>
        <v>15400</v>
      </c>
      <c r="G136" s="88">
        <f t="shared" si="6"/>
        <v>3750</v>
      </c>
      <c r="H136" s="89">
        <f>янв.25!E131</f>
        <v>1250</v>
      </c>
      <c r="I136" s="89">
        <f>фев.25!E131</f>
        <v>1250</v>
      </c>
      <c r="J136" s="89">
        <f>мар.25!E131</f>
        <v>1250</v>
      </c>
      <c r="K136" s="90">
        <f t="shared" si="7"/>
        <v>3750</v>
      </c>
      <c r="L136" s="91">
        <f>апр.25!E131</f>
        <v>1250</v>
      </c>
      <c r="M136" s="91">
        <f>май.25!E131</f>
        <v>1250</v>
      </c>
      <c r="N136" s="91">
        <f>июн.25!E131</f>
        <v>1250</v>
      </c>
      <c r="O136" s="90">
        <f t="shared" si="8"/>
        <v>3750</v>
      </c>
      <c r="P136" s="91">
        <f>июл.25!E131</f>
        <v>1250</v>
      </c>
      <c r="Q136" s="91">
        <f>авг.25!E131</f>
        <v>1250</v>
      </c>
      <c r="R136" s="91">
        <f>сен.25!E131</f>
        <v>1250</v>
      </c>
      <c r="S136" s="90">
        <f t="shared" si="9"/>
        <v>2500</v>
      </c>
      <c r="T136" s="91">
        <f>окт.25!E131</f>
        <v>1250</v>
      </c>
      <c r="U136" s="91">
        <f>ноя.25!E131</f>
        <v>1250</v>
      </c>
      <c r="V136" s="91">
        <f>дек.25!E131</f>
        <v>0</v>
      </c>
    </row>
    <row r="137" spans="1:22" x14ac:dyDescent="0.25">
      <c r="A137" s="101"/>
      <c r="B137" s="124"/>
      <c r="C137" s="16">
        <v>120</v>
      </c>
      <c r="D137" s="121">
        <v>-2500</v>
      </c>
      <c r="E137" s="118">
        <f t="shared" si="5"/>
        <v>-10000</v>
      </c>
      <c r="F137" s="88">
        <f>янв.25!F132+фев.25!F132+мар.25!F132+апр.25!F132+май.25!F132+июн.25!F132+июл.25!F132+авг.25!F132+сен.25!F132+окт.25!F132+ноя.25!F132+дек.25!F132</f>
        <v>6250</v>
      </c>
      <c r="G137" s="88">
        <f t="shared" si="6"/>
        <v>3750</v>
      </c>
      <c r="H137" s="89">
        <f>янв.25!E132</f>
        <v>1250</v>
      </c>
      <c r="I137" s="89">
        <f>фев.25!E132</f>
        <v>1250</v>
      </c>
      <c r="J137" s="89">
        <f>мар.25!E132</f>
        <v>1250</v>
      </c>
      <c r="K137" s="90">
        <f t="shared" si="7"/>
        <v>3750</v>
      </c>
      <c r="L137" s="91">
        <f>апр.25!E132</f>
        <v>1250</v>
      </c>
      <c r="M137" s="91">
        <f>май.25!E132</f>
        <v>1250</v>
      </c>
      <c r="N137" s="91">
        <f>июн.25!E132</f>
        <v>1250</v>
      </c>
      <c r="O137" s="90">
        <f t="shared" si="8"/>
        <v>3750</v>
      </c>
      <c r="P137" s="91">
        <f>июл.25!E132</f>
        <v>1250</v>
      </c>
      <c r="Q137" s="91">
        <f>авг.25!E132</f>
        <v>1250</v>
      </c>
      <c r="R137" s="91">
        <f>сен.25!E132</f>
        <v>1250</v>
      </c>
      <c r="S137" s="90">
        <f t="shared" si="9"/>
        <v>2500</v>
      </c>
      <c r="T137" s="91">
        <f>окт.25!E132</f>
        <v>1250</v>
      </c>
      <c r="U137" s="91">
        <f>ноя.25!E132</f>
        <v>1250</v>
      </c>
      <c r="V137" s="91">
        <f>дек.25!E132</f>
        <v>0</v>
      </c>
    </row>
    <row r="138" spans="1:22" x14ac:dyDescent="0.25">
      <c r="A138" s="98"/>
      <c r="B138" s="124"/>
      <c r="C138" s="16">
        <v>121</v>
      </c>
      <c r="D138" s="121">
        <v>-88950</v>
      </c>
      <c r="E138" s="118">
        <f t="shared" si="5"/>
        <v>-102700</v>
      </c>
      <c r="F138" s="88">
        <f>янв.25!F133+фев.25!F133+мар.25!F133+апр.25!F133+май.25!F133+июн.25!F133+июл.25!F133+авг.25!F133+сен.25!F133+окт.25!F133+ноя.25!F133+дек.25!F133</f>
        <v>0</v>
      </c>
      <c r="G138" s="88">
        <f t="shared" si="6"/>
        <v>3750</v>
      </c>
      <c r="H138" s="89">
        <f>янв.25!E133</f>
        <v>1250</v>
      </c>
      <c r="I138" s="89">
        <f>фев.25!E133</f>
        <v>1250</v>
      </c>
      <c r="J138" s="89">
        <f>мар.25!E133</f>
        <v>1250</v>
      </c>
      <c r="K138" s="90">
        <f t="shared" si="7"/>
        <v>3750</v>
      </c>
      <c r="L138" s="91">
        <f>апр.25!E133</f>
        <v>1250</v>
      </c>
      <c r="M138" s="91">
        <f>май.25!E133</f>
        <v>1250</v>
      </c>
      <c r="N138" s="91">
        <f>июн.25!E133</f>
        <v>1250</v>
      </c>
      <c r="O138" s="90">
        <f t="shared" si="8"/>
        <v>3750</v>
      </c>
      <c r="P138" s="91">
        <f>июл.25!E133</f>
        <v>1250</v>
      </c>
      <c r="Q138" s="91">
        <f>авг.25!E133</f>
        <v>1250</v>
      </c>
      <c r="R138" s="91">
        <f>сен.25!E133</f>
        <v>1250</v>
      </c>
      <c r="S138" s="90">
        <f t="shared" si="9"/>
        <v>2500</v>
      </c>
      <c r="T138" s="91">
        <f>окт.25!E133</f>
        <v>1250</v>
      </c>
      <c r="U138" s="91">
        <f>ноя.25!E133</f>
        <v>1250</v>
      </c>
      <c r="V138" s="91">
        <f>дек.25!E133</f>
        <v>0</v>
      </c>
    </row>
    <row r="139" spans="1:22" s="103" customFormat="1" x14ac:dyDescent="0.25">
      <c r="A139" s="98"/>
      <c r="B139" s="124"/>
      <c r="C139" s="1">
        <v>122</v>
      </c>
      <c r="D139" s="121">
        <v>0</v>
      </c>
      <c r="E139" s="118">
        <f t="shared" si="5"/>
        <v>-1250</v>
      </c>
      <c r="F139" s="88">
        <f>янв.25!F134+фев.25!F134+мар.25!F134+апр.25!F134+май.25!F134+июн.25!F134+июл.25!F134+авг.25!F134+сен.25!F134+окт.25!F134+ноя.25!F134+дек.25!F134</f>
        <v>12500</v>
      </c>
      <c r="G139" s="88">
        <f t="shared" si="6"/>
        <v>3750</v>
      </c>
      <c r="H139" s="89">
        <f>янв.25!E134</f>
        <v>1250</v>
      </c>
      <c r="I139" s="89">
        <f>фев.25!E134</f>
        <v>1250</v>
      </c>
      <c r="J139" s="89">
        <f>мар.25!E134</f>
        <v>1250</v>
      </c>
      <c r="K139" s="90">
        <f t="shared" si="7"/>
        <v>3750</v>
      </c>
      <c r="L139" s="91">
        <f>апр.25!E134</f>
        <v>1250</v>
      </c>
      <c r="M139" s="91">
        <f>май.25!E134</f>
        <v>1250</v>
      </c>
      <c r="N139" s="91">
        <f>июн.25!E134</f>
        <v>1250</v>
      </c>
      <c r="O139" s="90">
        <f t="shared" si="8"/>
        <v>3750</v>
      </c>
      <c r="P139" s="91">
        <f>июл.25!E134</f>
        <v>1250</v>
      </c>
      <c r="Q139" s="91">
        <f>авг.25!E134</f>
        <v>1250</v>
      </c>
      <c r="R139" s="91">
        <f>сен.25!E134</f>
        <v>1250</v>
      </c>
      <c r="S139" s="90">
        <f t="shared" si="9"/>
        <v>2500</v>
      </c>
      <c r="T139" s="91">
        <f>окт.25!E134</f>
        <v>1250</v>
      </c>
      <c r="U139" s="91">
        <f>ноя.25!E134</f>
        <v>1250</v>
      </c>
      <c r="V139" s="91">
        <f>дек.25!E134</f>
        <v>0</v>
      </c>
    </row>
    <row r="140" spans="1:22" x14ac:dyDescent="0.25">
      <c r="A140" s="98"/>
      <c r="B140" s="124"/>
      <c r="C140" s="16">
        <v>123</v>
      </c>
      <c r="D140" s="121">
        <v>0</v>
      </c>
      <c r="E140" s="118">
        <f t="shared" si="5"/>
        <v>0</v>
      </c>
      <c r="F140" s="88">
        <f>янв.25!F135+фев.25!F135+мар.25!F135+апр.25!F135+май.25!F135+июн.25!F135+июл.25!F135+авг.25!F135+сен.25!F135+окт.25!F135+ноя.25!F135+дек.25!F135</f>
        <v>0</v>
      </c>
      <c r="G140" s="88">
        <f t="shared" si="6"/>
        <v>0</v>
      </c>
      <c r="H140" s="89">
        <f>янв.25!E135</f>
        <v>0</v>
      </c>
      <c r="I140" s="89">
        <f>фев.25!E135</f>
        <v>0</v>
      </c>
      <c r="J140" s="89">
        <f>мар.25!E135</f>
        <v>0</v>
      </c>
      <c r="K140" s="90">
        <f t="shared" si="7"/>
        <v>0</v>
      </c>
      <c r="L140" s="91">
        <f>апр.25!E135</f>
        <v>0</v>
      </c>
      <c r="M140" s="91">
        <f>май.25!E135</f>
        <v>0</v>
      </c>
      <c r="N140" s="91">
        <f>июн.25!E135</f>
        <v>0</v>
      </c>
      <c r="O140" s="90">
        <f t="shared" si="8"/>
        <v>0</v>
      </c>
      <c r="P140" s="91">
        <f>июл.25!E135</f>
        <v>0</v>
      </c>
      <c r="Q140" s="91">
        <f>авг.25!E135</f>
        <v>0</v>
      </c>
      <c r="R140" s="91">
        <f>сен.25!E135</f>
        <v>0</v>
      </c>
      <c r="S140" s="90">
        <f t="shared" si="9"/>
        <v>0</v>
      </c>
      <c r="T140" s="91">
        <f>окт.25!E135</f>
        <v>0</v>
      </c>
      <c r="U140" s="91">
        <f>ноя.25!E135</f>
        <v>0</v>
      </c>
      <c r="V140" s="91">
        <f>дек.25!E135</f>
        <v>0</v>
      </c>
    </row>
    <row r="141" spans="1:22" x14ac:dyDescent="0.25">
      <c r="A141" s="98"/>
      <c r="B141" s="124"/>
      <c r="C141" s="16">
        <v>124</v>
      </c>
      <c r="D141" s="121">
        <v>-1250</v>
      </c>
      <c r="E141" s="118">
        <f t="shared" si="5"/>
        <v>-6200</v>
      </c>
      <c r="F141" s="88">
        <f>янв.25!F136+фев.25!F136+мар.25!F136+апр.25!F136+май.25!F136+июн.25!F136+июл.25!F136+авг.25!F136+сен.25!F136+окт.25!F136+ноя.25!F136+дек.25!F136</f>
        <v>8800</v>
      </c>
      <c r="G141" s="88">
        <f t="shared" si="6"/>
        <v>3750</v>
      </c>
      <c r="H141" s="89">
        <f>янв.25!E136</f>
        <v>1250</v>
      </c>
      <c r="I141" s="89">
        <f>фев.25!E136</f>
        <v>1250</v>
      </c>
      <c r="J141" s="89">
        <f>мар.25!E136</f>
        <v>1250</v>
      </c>
      <c r="K141" s="90">
        <f t="shared" si="7"/>
        <v>3750</v>
      </c>
      <c r="L141" s="91">
        <f>апр.25!E136</f>
        <v>1250</v>
      </c>
      <c r="M141" s="91">
        <f>май.25!E136</f>
        <v>1250</v>
      </c>
      <c r="N141" s="91">
        <f>июн.25!E136</f>
        <v>1250</v>
      </c>
      <c r="O141" s="90">
        <f t="shared" si="8"/>
        <v>3750</v>
      </c>
      <c r="P141" s="91">
        <f>июл.25!E136</f>
        <v>1250</v>
      </c>
      <c r="Q141" s="91">
        <f>авг.25!E136</f>
        <v>1250</v>
      </c>
      <c r="R141" s="91">
        <f>сен.25!E136</f>
        <v>1250</v>
      </c>
      <c r="S141" s="90">
        <f t="shared" si="9"/>
        <v>2500</v>
      </c>
      <c r="T141" s="91">
        <f>окт.25!E136</f>
        <v>1250</v>
      </c>
      <c r="U141" s="91">
        <f>ноя.25!E136</f>
        <v>1250</v>
      </c>
      <c r="V141" s="91">
        <f>дек.25!E136</f>
        <v>0</v>
      </c>
    </row>
    <row r="142" spans="1:22" x14ac:dyDescent="0.25">
      <c r="A142" s="98"/>
      <c r="B142" s="124"/>
      <c r="C142" s="16" t="s">
        <v>38</v>
      </c>
      <c r="D142" s="121">
        <v>1250</v>
      </c>
      <c r="E142" s="118">
        <f t="shared" si="5"/>
        <v>0</v>
      </c>
      <c r="F142" s="88">
        <f>янв.25!F137+фев.25!F137+мар.25!F137+апр.25!F137+май.25!F137+июн.25!F137+июл.25!F137+авг.25!F137+сен.25!F137+окт.25!F137+ноя.25!F137+дек.25!F137</f>
        <v>12500</v>
      </c>
      <c r="G142" s="88">
        <f t="shared" si="6"/>
        <v>3750</v>
      </c>
      <c r="H142" s="89">
        <f>янв.25!E137</f>
        <v>1250</v>
      </c>
      <c r="I142" s="89">
        <f>фев.25!E137</f>
        <v>1250</v>
      </c>
      <c r="J142" s="89">
        <f>мар.25!E137</f>
        <v>1250</v>
      </c>
      <c r="K142" s="90">
        <f t="shared" si="7"/>
        <v>3750</v>
      </c>
      <c r="L142" s="91">
        <f>апр.25!E137</f>
        <v>1250</v>
      </c>
      <c r="M142" s="91">
        <f>май.25!E137</f>
        <v>1250</v>
      </c>
      <c r="N142" s="91">
        <f>июн.25!E137</f>
        <v>1250</v>
      </c>
      <c r="O142" s="90">
        <f t="shared" si="8"/>
        <v>3750</v>
      </c>
      <c r="P142" s="91">
        <f>июл.25!E137</f>
        <v>1250</v>
      </c>
      <c r="Q142" s="91">
        <f>авг.25!E137</f>
        <v>1250</v>
      </c>
      <c r="R142" s="91">
        <f>сен.25!E137</f>
        <v>1250</v>
      </c>
      <c r="S142" s="90">
        <f t="shared" si="9"/>
        <v>2500</v>
      </c>
      <c r="T142" s="91">
        <f>окт.25!E137</f>
        <v>1250</v>
      </c>
      <c r="U142" s="91">
        <f>ноя.25!E137</f>
        <v>1250</v>
      </c>
      <c r="V142" s="91">
        <f>дек.25!E137</f>
        <v>0</v>
      </c>
    </row>
    <row r="143" spans="1:22" x14ac:dyDescent="0.25">
      <c r="A143" s="98"/>
      <c r="B143" s="124"/>
      <c r="C143" s="16">
        <v>125</v>
      </c>
      <c r="D143" s="121">
        <v>-8750</v>
      </c>
      <c r="E143" s="118">
        <f t="shared" si="5"/>
        <v>-22500</v>
      </c>
      <c r="F143" s="88">
        <f>янв.25!F138+фев.25!F138+мар.25!F138+апр.25!F138+май.25!F138+июн.25!F138+июл.25!F138+авг.25!F138+сен.25!F138+окт.25!F138+ноя.25!F138+дек.25!F138</f>
        <v>0</v>
      </c>
      <c r="G143" s="88">
        <f t="shared" si="6"/>
        <v>3750</v>
      </c>
      <c r="H143" s="89">
        <f>янв.25!E138</f>
        <v>1250</v>
      </c>
      <c r="I143" s="89">
        <f>фев.25!E138</f>
        <v>1250</v>
      </c>
      <c r="J143" s="89">
        <f>мар.25!E138</f>
        <v>1250</v>
      </c>
      <c r="K143" s="90">
        <f t="shared" si="7"/>
        <v>3750</v>
      </c>
      <c r="L143" s="91">
        <f>апр.25!E138</f>
        <v>1250</v>
      </c>
      <c r="M143" s="91">
        <f>май.25!E138</f>
        <v>1250</v>
      </c>
      <c r="N143" s="91">
        <f>июн.25!E138</f>
        <v>1250</v>
      </c>
      <c r="O143" s="90">
        <f t="shared" si="8"/>
        <v>3750</v>
      </c>
      <c r="P143" s="91">
        <f>июл.25!E138</f>
        <v>1250</v>
      </c>
      <c r="Q143" s="91">
        <f>авг.25!E138</f>
        <v>1250</v>
      </c>
      <c r="R143" s="91">
        <f>сен.25!E138</f>
        <v>1250</v>
      </c>
      <c r="S143" s="90">
        <f t="shared" si="9"/>
        <v>2500</v>
      </c>
      <c r="T143" s="91">
        <f>окт.25!E138</f>
        <v>1250</v>
      </c>
      <c r="U143" s="91">
        <f>ноя.25!E138</f>
        <v>1250</v>
      </c>
      <c r="V143" s="91">
        <f>дек.25!E138</f>
        <v>0</v>
      </c>
    </row>
    <row r="144" spans="1:22" x14ac:dyDescent="0.25">
      <c r="A144" s="98"/>
      <c r="B144" s="124"/>
      <c r="C144" s="16">
        <v>126</v>
      </c>
      <c r="D144" s="121">
        <v>-7500</v>
      </c>
      <c r="E144" s="118">
        <f t="shared" si="5"/>
        <v>-11250</v>
      </c>
      <c r="F144" s="88">
        <f>янв.25!F139+фев.25!F139+мар.25!F139+апр.25!F139+май.25!F139+июн.25!F139+июл.25!F139+авг.25!F139+сен.25!F139+окт.25!F139+ноя.25!F139+дек.25!F139</f>
        <v>10000</v>
      </c>
      <c r="G144" s="88">
        <f t="shared" si="6"/>
        <v>3750</v>
      </c>
      <c r="H144" s="89">
        <f>янв.25!E139</f>
        <v>1250</v>
      </c>
      <c r="I144" s="89">
        <f>фев.25!E139</f>
        <v>1250</v>
      </c>
      <c r="J144" s="89">
        <f>мар.25!E139</f>
        <v>1250</v>
      </c>
      <c r="K144" s="90">
        <f t="shared" si="7"/>
        <v>3750</v>
      </c>
      <c r="L144" s="91">
        <f>апр.25!E139</f>
        <v>1250</v>
      </c>
      <c r="M144" s="91">
        <f>май.25!E139</f>
        <v>1250</v>
      </c>
      <c r="N144" s="91">
        <f>июн.25!E139</f>
        <v>1250</v>
      </c>
      <c r="O144" s="90">
        <f t="shared" si="8"/>
        <v>3750</v>
      </c>
      <c r="P144" s="91">
        <f>июл.25!E139</f>
        <v>1250</v>
      </c>
      <c r="Q144" s="91">
        <f>авг.25!E139</f>
        <v>1250</v>
      </c>
      <c r="R144" s="91">
        <f>сен.25!E139</f>
        <v>1250</v>
      </c>
      <c r="S144" s="90">
        <f t="shared" si="9"/>
        <v>2500</v>
      </c>
      <c r="T144" s="91">
        <f>окт.25!E139</f>
        <v>1250</v>
      </c>
      <c r="U144" s="91">
        <f>ноя.25!E139</f>
        <v>1250</v>
      </c>
      <c r="V144" s="91">
        <f>дек.25!E139</f>
        <v>0</v>
      </c>
    </row>
    <row r="145" spans="1:22" x14ac:dyDescent="0.25">
      <c r="A145" s="98"/>
      <c r="B145" s="124"/>
      <c r="C145" s="16">
        <v>127</v>
      </c>
      <c r="D145" s="121">
        <v>0</v>
      </c>
      <c r="E145" s="118">
        <f t="shared" ref="E145:E210" si="10">F145-G145-K145-O145-S145+D145</f>
        <v>-3750</v>
      </c>
      <c r="F145" s="88">
        <f>янв.25!F140+фев.25!F140+мар.25!F140+апр.25!F140+май.25!F140+июн.25!F140+июл.25!F140+авг.25!F140+сен.25!F140+окт.25!F140+ноя.25!F140+дек.25!F140</f>
        <v>10000</v>
      </c>
      <c r="G145" s="88">
        <f t="shared" ref="G145:G210" si="11">H145+I145+J145</f>
        <v>3750</v>
      </c>
      <c r="H145" s="89">
        <f>янв.25!E140</f>
        <v>1250</v>
      </c>
      <c r="I145" s="89">
        <f>фев.25!E140</f>
        <v>1250</v>
      </c>
      <c r="J145" s="89">
        <f>мар.25!E140</f>
        <v>1250</v>
      </c>
      <c r="K145" s="90">
        <f t="shared" ref="K145:K210" si="12">N145+M145+L145</f>
        <v>3750</v>
      </c>
      <c r="L145" s="91">
        <f>апр.25!E140</f>
        <v>1250</v>
      </c>
      <c r="M145" s="91">
        <f>май.25!E140</f>
        <v>1250</v>
      </c>
      <c r="N145" s="91">
        <f>июн.25!E140</f>
        <v>1250</v>
      </c>
      <c r="O145" s="90">
        <f t="shared" ref="O145:O210" si="13">P145+Q145+R145</f>
        <v>3750</v>
      </c>
      <c r="P145" s="91">
        <f>июл.25!E140</f>
        <v>1250</v>
      </c>
      <c r="Q145" s="91">
        <f>авг.25!E140</f>
        <v>1250</v>
      </c>
      <c r="R145" s="91">
        <f>сен.25!E140</f>
        <v>1250</v>
      </c>
      <c r="S145" s="90">
        <f t="shared" ref="S145:S210" si="14">T145+U145+V145</f>
        <v>2500</v>
      </c>
      <c r="T145" s="91">
        <f>окт.25!E140</f>
        <v>1250</v>
      </c>
      <c r="U145" s="91">
        <f>ноя.25!E140</f>
        <v>1250</v>
      </c>
      <c r="V145" s="91">
        <f>дек.25!E140</f>
        <v>0</v>
      </c>
    </row>
    <row r="146" spans="1:22" x14ac:dyDescent="0.25">
      <c r="A146" s="98"/>
      <c r="B146" s="124"/>
      <c r="C146" s="16">
        <v>128</v>
      </c>
      <c r="D146" s="121">
        <v>-2500</v>
      </c>
      <c r="E146" s="118">
        <f t="shared" si="10"/>
        <v>-2500</v>
      </c>
      <c r="F146" s="88">
        <f>янв.25!F141+фев.25!F141+мар.25!F141+апр.25!F141+май.25!F141+июн.25!F141+июл.25!F141+авг.25!F141+сен.25!F141+окт.25!F141+ноя.25!F141+дек.25!F141</f>
        <v>13750</v>
      </c>
      <c r="G146" s="88">
        <f t="shared" si="11"/>
        <v>3750</v>
      </c>
      <c r="H146" s="89">
        <f>янв.25!E141</f>
        <v>1250</v>
      </c>
      <c r="I146" s="89">
        <f>фев.25!E141</f>
        <v>1250</v>
      </c>
      <c r="J146" s="89">
        <f>мар.25!E141</f>
        <v>1250</v>
      </c>
      <c r="K146" s="90">
        <f t="shared" si="12"/>
        <v>3750</v>
      </c>
      <c r="L146" s="91">
        <f>апр.25!E141</f>
        <v>1250</v>
      </c>
      <c r="M146" s="91">
        <f>май.25!E141</f>
        <v>1250</v>
      </c>
      <c r="N146" s="91">
        <f>июн.25!E141</f>
        <v>1250</v>
      </c>
      <c r="O146" s="90">
        <f t="shared" si="13"/>
        <v>3750</v>
      </c>
      <c r="P146" s="91">
        <f>июл.25!E141</f>
        <v>1250</v>
      </c>
      <c r="Q146" s="91">
        <f>авг.25!E141</f>
        <v>1250</v>
      </c>
      <c r="R146" s="91">
        <f>сен.25!E141</f>
        <v>1250</v>
      </c>
      <c r="S146" s="90">
        <f t="shared" si="14"/>
        <v>2500</v>
      </c>
      <c r="T146" s="91">
        <f>окт.25!E141</f>
        <v>1250</v>
      </c>
      <c r="U146" s="91">
        <f>ноя.25!E141</f>
        <v>1250</v>
      </c>
      <c r="V146" s="91">
        <f>дек.25!E141</f>
        <v>0</v>
      </c>
    </row>
    <row r="147" spans="1:22" x14ac:dyDescent="0.25">
      <c r="A147" s="98"/>
      <c r="B147" s="124"/>
      <c r="C147" s="16">
        <v>129</v>
      </c>
      <c r="D147" s="121">
        <v>0</v>
      </c>
      <c r="E147" s="118">
        <f t="shared" si="10"/>
        <v>-1250</v>
      </c>
      <c r="F147" s="88">
        <f>янв.25!F142+фев.25!F142+мар.25!F142+апр.25!F142+май.25!F142+июн.25!F142+июл.25!F142+авг.25!F142+сен.25!F142+окт.25!F142+ноя.25!F142+дек.25!F142</f>
        <v>12500</v>
      </c>
      <c r="G147" s="88">
        <f t="shared" si="11"/>
        <v>3750</v>
      </c>
      <c r="H147" s="89">
        <f>янв.25!E142</f>
        <v>1250</v>
      </c>
      <c r="I147" s="89">
        <f>фев.25!E142</f>
        <v>1250</v>
      </c>
      <c r="J147" s="89">
        <f>мар.25!E142</f>
        <v>1250</v>
      </c>
      <c r="K147" s="90">
        <f t="shared" si="12"/>
        <v>3750</v>
      </c>
      <c r="L147" s="91">
        <f>апр.25!E142</f>
        <v>1250</v>
      </c>
      <c r="M147" s="91">
        <f>май.25!E142</f>
        <v>1250</v>
      </c>
      <c r="N147" s="91">
        <f>июн.25!E142</f>
        <v>1250</v>
      </c>
      <c r="O147" s="90">
        <f t="shared" si="13"/>
        <v>3750</v>
      </c>
      <c r="P147" s="91">
        <f>июл.25!E142</f>
        <v>1250</v>
      </c>
      <c r="Q147" s="91">
        <f>авг.25!E142</f>
        <v>1250</v>
      </c>
      <c r="R147" s="91">
        <f>сен.25!E142</f>
        <v>1250</v>
      </c>
      <c r="S147" s="90">
        <f t="shared" si="14"/>
        <v>2500</v>
      </c>
      <c r="T147" s="91">
        <f>окт.25!E142</f>
        <v>1250</v>
      </c>
      <c r="U147" s="91">
        <f>ноя.25!E142</f>
        <v>1250</v>
      </c>
      <c r="V147" s="91">
        <f>дек.25!E142</f>
        <v>0</v>
      </c>
    </row>
    <row r="148" spans="1:22" x14ac:dyDescent="0.25">
      <c r="A148" s="98"/>
      <c r="B148" s="124"/>
      <c r="C148" s="16">
        <v>130</v>
      </c>
      <c r="D148" s="121">
        <v>-1250</v>
      </c>
      <c r="E148" s="118">
        <f t="shared" si="10"/>
        <v>-1250</v>
      </c>
      <c r="F148" s="88">
        <f>янв.25!F143+фев.25!F143+мар.25!F143+апр.25!F143+май.25!F143+июн.25!F143+июл.25!F143+авг.25!F143+сен.25!F143+окт.25!F143+ноя.25!F143+дек.25!F143</f>
        <v>13750</v>
      </c>
      <c r="G148" s="88">
        <f t="shared" si="11"/>
        <v>3750</v>
      </c>
      <c r="H148" s="89">
        <f>янв.25!E143</f>
        <v>1250</v>
      </c>
      <c r="I148" s="89">
        <f>фев.25!E143</f>
        <v>1250</v>
      </c>
      <c r="J148" s="89">
        <f>мар.25!E143</f>
        <v>1250</v>
      </c>
      <c r="K148" s="90">
        <f t="shared" si="12"/>
        <v>3750</v>
      </c>
      <c r="L148" s="91">
        <f>апр.25!E143</f>
        <v>1250</v>
      </c>
      <c r="M148" s="91">
        <f>май.25!E143</f>
        <v>1250</v>
      </c>
      <c r="N148" s="91">
        <f>июн.25!E143</f>
        <v>1250</v>
      </c>
      <c r="O148" s="90">
        <f t="shared" si="13"/>
        <v>3750</v>
      </c>
      <c r="P148" s="91">
        <f>июл.25!E143</f>
        <v>1250</v>
      </c>
      <c r="Q148" s="91">
        <f>авг.25!E143</f>
        <v>1250</v>
      </c>
      <c r="R148" s="91">
        <f>сен.25!E143</f>
        <v>1250</v>
      </c>
      <c r="S148" s="90">
        <f t="shared" si="14"/>
        <v>2500</v>
      </c>
      <c r="T148" s="91">
        <f>окт.25!E143</f>
        <v>1250</v>
      </c>
      <c r="U148" s="91">
        <f>ноя.25!E143</f>
        <v>1250</v>
      </c>
      <c r="V148" s="91">
        <f>дек.25!E143</f>
        <v>0</v>
      </c>
    </row>
    <row r="149" spans="1:22" x14ac:dyDescent="0.25">
      <c r="A149" s="101"/>
      <c r="B149" s="124"/>
      <c r="C149" s="16">
        <v>131.13200000000001</v>
      </c>
      <c r="D149" s="121">
        <v>2500</v>
      </c>
      <c r="E149" s="118">
        <f t="shared" si="10"/>
        <v>0</v>
      </c>
      <c r="F149" s="88">
        <f>янв.25!F144+фев.25!F144+мар.25!F144+апр.25!F144+май.25!F144+июн.25!F144+июл.25!F144+авг.25!F144+сен.25!F144+окт.25!F144+ноя.25!F144+дек.25!F144</f>
        <v>11250</v>
      </c>
      <c r="G149" s="88">
        <f t="shared" si="11"/>
        <v>3750</v>
      </c>
      <c r="H149" s="89">
        <f>янв.25!E144</f>
        <v>1250</v>
      </c>
      <c r="I149" s="89">
        <f>фев.25!E144</f>
        <v>1250</v>
      </c>
      <c r="J149" s="89">
        <f>мар.25!E144</f>
        <v>1250</v>
      </c>
      <c r="K149" s="90">
        <f t="shared" si="12"/>
        <v>3750</v>
      </c>
      <c r="L149" s="91">
        <f>апр.25!E144</f>
        <v>1250</v>
      </c>
      <c r="M149" s="91">
        <f>май.25!E144</f>
        <v>1250</v>
      </c>
      <c r="N149" s="91">
        <f>июн.25!E144</f>
        <v>1250</v>
      </c>
      <c r="O149" s="90">
        <f t="shared" si="13"/>
        <v>3750</v>
      </c>
      <c r="P149" s="91">
        <f>июл.25!E144</f>
        <v>1250</v>
      </c>
      <c r="Q149" s="91">
        <f>авг.25!E144</f>
        <v>1250</v>
      </c>
      <c r="R149" s="91">
        <f>сен.25!E144</f>
        <v>1250</v>
      </c>
      <c r="S149" s="90">
        <f t="shared" si="14"/>
        <v>2500</v>
      </c>
      <c r="T149" s="91">
        <f>окт.25!E144</f>
        <v>1250</v>
      </c>
      <c r="U149" s="91">
        <f>ноя.25!E144</f>
        <v>1250</v>
      </c>
      <c r="V149" s="91">
        <f>дек.25!E144</f>
        <v>0</v>
      </c>
    </row>
    <row r="150" spans="1:22" x14ac:dyDescent="0.25">
      <c r="A150" s="102"/>
      <c r="B150" s="124"/>
      <c r="C150" s="16">
        <v>133</v>
      </c>
      <c r="D150" s="121">
        <v>1250</v>
      </c>
      <c r="E150" s="118">
        <f t="shared" si="10"/>
        <v>-1250</v>
      </c>
      <c r="F150" s="88">
        <f>янв.25!F145+фев.25!F145+мар.25!F145+апр.25!F145+май.25!F145+июн.25!F145+июл.25!F145+авг.25!F145+сен.25!F145+окт.25!F145+ноя.25!F145+дек.25!F145</f>
        <v>11250</v>
      </c>
      <c r="G150" s="88">
        <f t="shared" si="11"/>
        <v>3750</v>
      </c>
      <c r="H150" s="89">
        <f>янв.25!E145</f>
        <v>1250</v>
      </c>
      <c r="I150" s="89">
        <f>фев.25!E145</f>
        <v>1250</v>
      </c>
      <c r="J150" s="89">
        <f>мар.25!E145</f>
        <v>1250</v>
      </c>
      <c r="K150" s="90">
        <f t="shared" si="12"/>
        <v>3750</v>
      </c>
      <c r="L150" s="91">
        <f>апр.25!E145</f>
        <v>1250</v>
      </c>
      <c r="M150" s="91">
        <f>май.25!E145</f>
        <v>1250</v>
      </c>
      <c r="N150" s="91">
        <f>июн.25!E145</f>
        <v>1250</v>
      </c>
      <c r="O150" s="90">
        <f t="shared" si="13"/>
        <v>3750</v>
      </c>
      <c r="P150" s="91">
        <f>июл.25!E145</f>
        <v>1250</v>
      </c>
      <c r="Q150" s="91">
        <f>авг.25!E145</f>
        <v>1250</v>
      </c>
      <c r="R150" s="91">
        <f>сен.25!E145</f>
        <v>1250</v>
      </c>
      <c r="S150" s="90">
        <f t="shared" si="14"/>
        <v>2500</v>
      </c>
      <c r="T150" s="91">
        <f>окт.25!E145</f>
        <v>1250</v>
      </c>
      <c r="U150" s="91">
        <f>ноя.25!E145</f>
        <v>1250</v>
      </c>
      <c r="V150" s="91">
        <f>дек.25!E145</f>
        <v>0</v>
      </c>
    </row>
    <row r="151" spans="1:22" x14ac:dyDescent="0.25">
      <c r="A151" s="98"/>
      <c r="B151" s="124"/>
      <c r="C151" s="16">
        <v>134</v>
      </c>
      <c r="D151" s="121">
        <v>-1250</v>
      </c>
      <c r="E151" s="118">
        <f t="shared" si="10"/>
        <v>-7500</v>
      </c>
      <c r="F151" s="88">
        <f>янв.25!F146+фев.25!F146+мар.25!F146+апр.25!F146+май.25!F146+июн.25!F146+июл.25!F146+авг.25!F146+сен.25!F146+окт.25!F146+ноя.25!F146+дек.25!F146</f>
        <v>7500</v>
      </c>
      <c r="G151" s="88">
        <f t="shared" si="11"/>
        <v>3750</v>
      </c>
      <c r="H151" s="89">
        <f>янв.25!E146</f>
        <v>1250</v>
      </c>
      <c r="I151" s="89">
        <f>фев.25!E146</f>
        <v>1250</v>
      </c>
      <c r="J151" s="89">
        <f>мар.25!E146</f>
        <v>1250</v>
      </c>
      <c r="K151" s="90">
        <f t="shared" si="12"/>
        <v>3750</v>
      </c>
      <c r="L151" s="91">
        <f>апр.25!E146</f>
        <v>1250</v>
      </c>
      <c r="M151" s="91">
        <f>май.25!E146</f>
        <v>1250</v>
      </c>
      <c r="N151" s="91">
        <f>июн.25!E146</f>
        <v>1250</v>
      </c>
      <c r="O151" s="90">
        <f t="shared" si="13"/>
        <v>3750</v>
      </c>
      <c r="P151" s="91">
        <f>июл.25!E146</f>
        <v>1250</v>
      </c>
      <c r="Q151" s="91">
        <f>авг.25!E146</f>
        <v>1250</v>
      </c>
      <c r="R151" s="91">
        <f>сен.25!E146</f>
        <v>1250</v>
      </c>
      <c r="S151" s="90">
        <f t="shared" si="14"/>
        <v>2500</v>
      </c>
      <c r="T151" s="91">
        <f>окт.25!E146</f>
        <v>1250</v>
      </c>
      <c r="U151" s="91">
        <f>ноя.25!E146</f>
        <v>1250</v>
      </c>
      <c r="V151" s="91">
        <f>дек.25!E146</f>
        <v>0</v>
      </c>
    </row>
    <row r="152" spans="1:22" x14ac:dyDescent="0.25">
      <c r="A152" s="98"/>
      <c r="B152" s="124"/>
      <c r="C152" s="16">
        <v>135</v>
      </c>
      <c r="D152" s="121">
        <v>0</v>
      </c>
      <c r="E152" s="118">
        <f t="shared" si="10"/>
        <v>0</v>
      </c>
      <c r="F152" s="88">
        <f>янв.25!F147+фев.25!F147+мар.25!F147+апр.25!F147+май.25!F147+июн.25!F147+июл.25!F147+авг.25!F147+сен.25!F147+окт.25!F147+ноя.25!F147+дек.25!F147</f>
        <v>0</v>
      </c>
      <c r="G152" s="88">
        <f t="shared" si="11"/>
        <v>0</v>
      </c>
      <c r="H152" s="89">
        <f>янв.25!E147</f>
        <v>0</v>
      </c>
      <c r="I152" s="89">
        <f>фев.25!E147</f>
        <v>0</v>
      </c>
      <c r="J152" s="89">
        <f>мар.25!E147</f>
        <v>0</v>
      </c>
      <c r="K152" s="90">
        <f t="shared" si="12"/>
        <v>0</v>
      </c>
      <c r="L152" s="91">
        <f>апр.25!E147</f>
        <v>0</v>
      </c>
      <c r="M152" s="91">
        <f>май.25!E147</f>
        <v>0</v>
      </c>
      <c r="N152" s="91">
        <f>июн.25!E147</f>
        <v>0</v>
      </c>
      <c r="O152" s="90">
        <f t="shared" si="13"/>
        <v>0</v>
      </c>
      <c r="P152" s="91">
        <f>июл.25!E147</f>
        <v>0</v>
      </c>
      <c r="Q152" s="91">
        <f>авг.25!E147</f>
        <v>0</v>
      </c>
      <c r="R152" s="91">
        <f>сен.25!E147</f>
        <v>0</v>
      </c>
      <c r="S152" s="90">
        <f t="shared" si="14"/>
        <v>0</v>
      </c>
      <c r="T152" s="91">
        <f>окт.25!E147</f>
        <v>0</v>
      </c>
      <c r="U152" s="91">
        <f>ноя.25!E147</f>
        <v>0</v>
      </c>
      <c r="V152" s="91">
        <f>дек.25!E147</f>
        <v>0</v>
      </c>
    </row>
    <row r="153" spans="1:22" x14ac:dyDescent="0.25">
      <c r="A153" s="98"/>
      <c r="B153" s="124"/>
      <c r="C153" s="16">
        <v>136</v>
      </c>
      <c r="D153" s="121">
        <v>-1250</v>
      </c>
      <c r="E153" s="118">
        <f t="shared" si="10"/>
        <v>-1250</v>
      </c>
      <c r="F153" s="88">
        <f>янв.25!F148+фев.25!F148+мар.25!F148+апр.25!F148+май.25!F148+июн.25!F148+июл.25!F148+авг.25!F148+сен.25!F148+окт.25!F148+ноя.25!F148+дек.25!F148</f>
        <v>13750</v>
      </c>
      <c r="G153" s="88">
        <f t="shared" si="11"/>
        <v>3750</v>
      </c>
      <c r="H153" s="89">
        <f>янв.25!E148</f>
        <v>1250</v>
      </c>
      <c r="I153" s="89">
        <f>фев.25!E148</f>
        <v>1250</v>
      </c>
      <c r="J153" s="89">
        <f>мар.25!E148</f>
        <v>1250</v>
      </c>
      <c r="K153" s="90">
        <f t="shared" si="12"/>
        <v>3750</v>
      </c>
      <c r="L153" s="91">
        <f>апр.25!E148</f>
        <v>1250</v>
      </c>
      <c r="M153" s="91">
        <f>май.25!E148</f>
        <v>1250</v>
      </c>
      <c r="N153" s="91">
        <f>июн.25!E148</f>
        <v>1250</v>
      </c>
      <c r="O153" s="90">
        <f t="shared" si="13"/>
        <v>3750</v>
      </c>
      <c r="P153" s="91">
        <f>июл.25!E148</f>
        <v>1250</v>
      </c>
      <c r="Q153" s="91">
        <f>авг.25!E148</f>
        <v>1250</v>
      </c>
      <c r="R153" s="91">
        <f>сен.25!E148</f>
        <v>1250</v>
      </c>
      <c r="S153" s="90">
        <f t="shared" si="14"/>
        <v>2500</v>
      </c>
      <c r="T153" s="91">
        <f>окт.25!E148</f>
        <v>1250</v>
      </c>
      <c r="U153" s="91">
        <f>ноя.25!E148</f>
        <v>1250</v>
      </c>
      <c r="V153" s="91">
        <f>дек.25!E148</f>
        <v>0</v>
      </c>
    </row>
    <row r="154" spans="1:22" x14ac:dyDescent="0.25">
      <c r="A154" s="98"/>
      <c r="B154" s="124"/>
      <c r="C154" s="16">
        <v>137</v>
      </c>
      <c r="D154" s="121">
        <v>0</v>
      </c>
      <c r="E154" s="118">
        <f t="shared" si="10"/>
        <v>-1250</v>
      </c>
      <c r="F154" s="88">
        <f>янв.25!F149+фев.25!F149+мар.25!F149+апр.25!F149+май.25!F149+июн.25!F149+июл.25!F149+авг.25!F149+сен.25!F149+окт.25!F149+ноя.25!F149+дек.25!F149</f>
        <v>12500</v>
      </c>
      <c r="G154" s="88">
        <f t="shared" si="11"/>
        <v>3750</v>
      </c>
      <c r="H154" s="89">
        <f>янв.25!E149</f>
        <v>1250</v>
      </c>
      <c r="I154" s="89">
        <f>фев.25!E149</f>
        <v>1250</v>
      </c>
      <c r="J154" s="89">
        <f>мар.25!E149</f>
        <v>1250</v>
      </c>
      <c r="K154" s="90">
        <f t="shared" si="12"/>
        <v>3750</v>
      </c>
      <c r="L154" s="91">
        <f>апр.25!E149</f>
        <v>1250</v>
      </c>
      <c r="M154" s="91">
        <f>май.25!E149</f>
        <v>1250</v>
      </c>
      <c r="N154" s="91">
        <f>июн.25!E149</f>
        <v>1250</v>
      </c>
      <c r="O154" s="90">
        <f t="shared" si="13"/>
        <v>3750</v>
      </c>
      <c r="P154" s="91">
        <f>июл.25!E149</f>
        <v>1250</v>
      </c>
      <c r="Q154" s="91">
        <f>авг.25!E149</f>
        <v>1250</v>
      </c>
      <c r="R154" s="91">
        <f>сен.25!E149</f>
        <v>1250</v>
      </c>
      <c r="S154" s="90">
        <f t="shared" si="14"/>
        <v>2500</v>
      </c>
      <c r="T154" s="91">
        <f>окт.25!E149</f>
        <v>1250</v>
      </c>
      <c r="U154" s="91">
        <f>ноя.25!E149</f>
        <v>1250</v>
      </c>
      <c r="V154" s="91">
        <f>дек.25!E149</f>
        <v>0</v>
      </c>
    </row>
    <row r="155" spans="1:22" x14ac:dyDescent="0.25">
      <c r="A155" s="98"/>
      <c r="B155" s="124"/>
      <c r="C155" s="16">
        <v>138</v>
      </c>
      <c r="D155" s="121">
        <v>-2500</v>
      </c>
      <c r="E155" s="118">
        <f t="shared" si="10"/>
        <v>-5000</v>
      </c>
      <c r="F155" s="88">
        <f>янв.25!F150+фев.25!F150+мар.25!F150+апр.25!F150+май.25!F150+июн.25!F150+июл.25!F150+авг.25!F150+сен.25!F150+окт.25!F150+ноя.25!F150+дек.25!F150</f>
        <v>11250</v>
      </c>
      <c r="G155" s="88">
        <f t="shared" si="11"/>
        <v>3750</v>
      </c>
      <c r="H155" s="89">
        <f>янв.25!E150</f>
        <v>1250</v>
      </c>
      <c r="I155" s="89">
        <f>фев.25!E150</f>
        <v>1250</v>
      </c>
      <c r="J155" s="89">
        <f>мар.25!E150</f>
        <v>1250</v>
      </c>
      <c r="K155" s="90">
        <f t="shared" si="12"/>
        <v>3750</v>
      </c>
      <c r="L155" s="91">
        <f>апр.25!E150</f>
        <v>1250</v>
      </c>
      <c r="M155" s="91">
        <f>май.25!E150</f>
        <v>1250</v>
      </c>
      <c r="N155" s="91">
        <f>июн.25!E150</f>
        <v>1250</v>
      </c>
      <c r="O155" s="90">
        <f t="shared" si="13"/>
        <v>3750</v>
      </c>
      <c r="P155" s="91">
        <f>июл.25!E150</f>
        <v>1250</v>
      </c>
      <c r="Q155" s="91">
        <f>авг.25!E150</f>
        <v>1250</v>
      </c>
      <c r="R155" s="91">
        <f>сен.25!E150</f>
        <v>1250</v>
      </c>
      <c r="S155" s="90">
        <f t="shared" si="14"/>
        <v>2500</v>
      </c>
      <c r="T155" s="91">
        <f>окт.25!E150</f>
        <v>1250</v>
      </c>
      <c r="U155" s="91">
        <f>ноя.25!E150</f>
        <v>1250</v>
      </c>
      <c r="V155" s="91">
        <f>дек.25!E150</f>
        <v>0</v>
      </c>
    </row>
    <row r="156" spans="1:22" x14ac:dyDescent="0.25">
      <c r="A156" s="98"/>
      <c r="B156" s="124"/>
      <c r="C156" s="16">
        <v>139</v>
      </c>
      <c r="D156" s="121">
        <v>2500</v>
      </c>
      <c r="E156" s="118">
        <f t="shared" si="10"/>
        <v>0</v>
      </c>
      <c r="F156" s="88">
        <f>янв.25!F151+фев.25!F151+мар.25!F151+апр.25!F151+май.25!F151+июн.25!F151+июл.25!F151+авг.25!F151+сен.25!F151+окт.25!F151+ноя.25!F151+дек.25!F151</f>
        <v>11250</v>
      </c>
      <c r="G156" s="88">
        <f t="shared" si="11"/>
        <v>3750</v>
      </c>
      <c r="H156" s="89">
        <f>янв.25!E151</f>
        <v>1250</v>
      </c>
      <c r="I156" s="89">
        <f>фев.25!E151</f>
        <v>1250</v>
      </c>
      <c r="J156" s="89">
        <f>мар.25!E151</f>
        <v>1250</v>
      </c>
      <c r="K156" s="90">
        <f t="shared" si="12"/>
        <v>3750</v>
      </c>
      <c r="L156" s="91">
        <f>апр.25!E151</f>
        <v>1250</v>
      </c>
      <c r="M156" s="91">
        <f>май.25!E151</f>
        <v>1250</v>
      </c>
      <c r="N156" s="91">
        <f>июн.25!E151</f>
        <v>1250</v>
      </c>
      <c r="O156" s="90">
        <f t="shared" si="13"/>
        <v>3750</v>
      </c>
      <c r="P156" s="91">
        <f>июл.25!E151</f>
        <v>1250</v>
      </c>
      <c r="Q156" s="91">
        <f>авг.25!E151</f>
        <v>1250</v>
      </c>
      <c r="R156" s="91">
        <f>сен.25!E151</f>
        <v>1250</v>
      </c>
      <c r="S156" s="90">
        <f t="shared" si="14"/>
        <v>2500</v>
      </c>
      <c r="T156" s="91">
        <f>окт.25!E151</f>
        <v>1250</v>
      </c>
      <c r="U156" s="91">
        <f>ноя.25!E151</f>
        <v>1250</v>
      </c>
      <c r="V156" s="91">
        <f>дек.25!E151</f>
        <v>0</v>
      </c>
    </row>
    <row r="157" spans="1:22" x14ac:dyDescent="0.25">
      <c r="A157" s="98"/>
      <c r="B157" s="124"/>
      <c r="C157" s="16">
        <v>140</v>
      </c>
      <c r="D157" s="121">
        <v>0</v>
      </c>
      <c r="E157" s="118">
        <f t="shared" si="10"/>
        <v>-1250</v>
      </c>
      <c r="F157" s="88">
        <f>янв.25!F152+фев.25!F152+мар.25!F152+апр.25!F152+май.25!F152+июн.25!F152+июл.25!F152+авг.25!F152+сен.25!F152+окт.25!F152+ноя.25!F152+дек.25!F152</f>
        <v>12500</v>
      </c>
      <c r="G157" s="88">
        <f t="shared" si="11"/>
        <v>3750</v>
      </c>
      <c r="H157" s="89">
        <f>янв.25!E152</f>
        <v>1250</v>
      </c>
      <c r="I157" s="89">
        <f>фев.25!E152</f>
        <v>1250</v>
      </c>
      <c r="J157" s="89">
        <f>мар.25!E152</f>
        <v>1250</v>
      </c>
      <c r="K157" s="90">
        <f t="shared" si="12"/>
        <v>3750</v>
      </c>
      <c r="L157" s="91">
        <f>апр.25!E152</f>
        <v>1250</v>
      </c>
      <c r="M157" s="91">
        <f>май.25!E152</f>
        <v>1250</v>
      </c>
      <c r="N157" s="91">
        <f>июн.25!E152</f>
        <v>1250</v>
      </c>
      <c r="O157" s="90">
        <f t="shared" si="13"/>
        <v>3750</v>
      </c>
      <c r="P157" s="91">
        <f>июл.25!E152</f>
        <v>1250</v>
      </c>
      <c r="Q157" s="91">
        <f>авг.25!E152</f>
        <v>1250</v>
      </c>
      <c r="R157" s="91">
        <f>сен.25!E152</f>
        <v>1250</v>
      </c>
      <c r="S157" s="90">
        <f t="shared" si="14"/>
        <v>2500</v>
      </c>
      <c r="T157" s="91">
        <f>окт.25!E152</f>
        <v>1250</v>
      </c>
      <c r="U157" s="91">
        <f>ноя.25!E152</f>
        <v>1250</v>
      </c>
      <c r="V157" s="91">
        <f>дек.25!E152</f>
        <v>0</v>
      </c>
    </row>
    <row r="158" spans="1:22" x14ac:dyDescent="0.25">
      <c r="A158" s="98"/>
      <c r="B158" s="124"/>
      <c r="C158" s="16">
        <v>141</v>
      </c>
      <c r="D158" s="121">
        <v>1250</v>
      </c>
      <c r="E158" s="118">
        <f t="shared" si="10"/>
        <v>-8750</v>
      </c>
      <c r="F158" s="88">
        <f>янв.25!F153+фев.25!F153+мар.25!F153+апр.25!F153+май.25!F153+июн.25!F153+июл.25!F153+авг.25!F153+сен.25!F153+окт.25!F153+ноя.25!F153+дек.25!F153</f>
        <v>3750</v>
      </c>
      <c r="G158" s="88">
        <f t="shared" si="11"/>
        <v>3750</v>
      </c>
      <c r="H158" s="89">
        <f>янв.25!E153</f>
        <v>1250</v>
      </c>
      <c r="I158" s="89">
        <f>фев.25!E153</f>
        <v>1250</v>
      </c>
      <c r="J158" s="89">
        <f>мар.25!E153</f>
        <v>1250</v>
      </c>
      <c r="K158" s="90">
        <f t="shared" si="12"/>
        <v>3750</v>
      </c>
      <c r="L158" s="91">
        <f>апр.25!E153</f>
        <v>1250</v>
      </c>
      <c r="M158" s="91">
        <f>май.25!E153</f>
        <v>1250</v>
      </c>
      <c r="N158" s="91">
        <f>июн.25!E153</f>
        <v>1250</v>
      </c>
      <c r="O158" s="90">
        <f t="shared" si="13"/>
        <v>3750</v>
      </c>
      <c r="P158" s="91">
        <f>июл.25!E153</f>
        <v>1250</v>
      </c>
      <c r="Q158" s="91">
        <f>авг.25!E153</f>
        <v>1250</v>
      </c>
      <c r="R158" s="91">
        <f>сен.25!E153</f>
        <v>1250</v>
      </c>
      <c r="S158" s="90">
        <f t="shared" si="14"/>
        <v>2500</v>
      </c>
      <c r="T158" s="91">
        <f>окт.25!E153</f>
        <v>1250</v>
      </c>
      <c r="U158" s="91">
        <f>ноя.25!E153</f>
        <v>1250</v>
      </c>
      <c r="V158" s="91">
        <f>дек.25!E153</f>
        <v>0</v>
      </c>
    </row>
    <row r="159" spans="1:22" x14ac:dyDescent="0.25">
      <c r="A159" s="98"/>
      <c r="B159" s="124"/>
      <c r="C159" s="16">
        <v>142</v>
      </c>
      <c r="D159" s="121">
        <v>-18750</v>
      </c>
      <c r="E159" s="118">
        <f t="shared" si="10"/>
        <v>3750</v>
      </c>
      <c r="F159" s="88">
        <f>янв.25!F154+фев.25!F154+мар.25!F154+апр.25!F154+май.25!F154+июн.25!F154+июл.25!F154+авг.25!F154+сен.25!F154+окт.25!F154+ноя.25!F154+дек.25!F154</f>
        <v>36250</v>
      </c>
      <c r="G159" s="88">
        <f t="shared" si="11"/>
        <v>3750</v>
      </c>
      <c r="H159" s="89">
        <f>янв.25!E154</f>
        <v>1250</v>
      </c>
      <c r="I159" s="89">
        <f>фев.25!E154</f>
        <v>1250</v>
      </c>
      <c r="J159" s="89">
        <f>мар.25!E154</f>
        <v>1250</v>
      </c>
      <c r="K159" s="90">
        <f t="shared" si="12"/>
        <v>3750</v>
      </c>
      <c r="L159" s="91">
        <f>апр.25!E154</f>
        <v>1250</v>
      </c>
      <c r="M159" s="91">
        <f>май.25!E154</f>
        <v>1250</v>
      </c>
      <c r="N159" s="91">
        <f>июн.25!E154</f>
        <v>1250</v>
      </c>
      <c r="O159" s="90">
        <f t="shared" si="13"/>
        <v>3750</v>
      </c>
      <c r="P159" s="91">
        <f>июл.25!E154</f>
        <v>1250</v>
      </c>
      <c r="Q159" s="91">
        <f>авг.25!E154</f>
        <v>1250</v>
      </c>
      <c r="R159" s="91">
        <f>сен.25!E154</f>
        <v>1250</v>
      </c>
      <c r="S159" s="90">
        <f t="shared" si="14"/>
        <v>2500</v>
      </c>
      <c r="T159" s="91">
        <f>окт.25!E154</f>
        <v>1250</v>
      </c>
      <c r="U159" s="91">
        <f>ноя.25!E154</f>
        <v>1250</v>
      </c>
      <c r="V159" s="91">
        <f>дек.25!E154</f>
        <v>0</v>
      </c>
    </row>
    <row r="160" spans="1:22" x14ac:dyDescent="0.25">
      <c r="A160" s="98"/>
      <c r="B160" s="124"/>
      <c r="C160" s="16">
        <v>143</v>
      </c>
      <c r="D160" s="121">
        <v>0</v>
      </c>
      <c r="E160" s="118">
        <f t="shared" si="10"/>
        <v>-1250</v>
      </c>
      <c r="F160" s="88">
        <f>янв.25!F155+фев.25!F155+мар.25!F155+апр.25!F155+май.25!F155+июн.25!F155+июл.25!F155+авг.25!F155+сен.25!F155+окт.25!F155+ноя.25!F155+дек.25!F155</f>
        <v>12500</v>
      </c>
      <c r="G160" s="88">
        <f t="shared" si="11"/>
        <v>3750</v>
      </c>
      <c r="H160" s="89">
        <f>янв.25!E155</f>
        <v>1250</v>
      </c>
      <c r="I160" s="89">
        <f>фев.25!E155</f>
        <v>1250</v>
      </c>
      <c r="J160" s="89">
        <f>мар.25!E155</f>
        <v>1250</v>
      </c>
      <c r="K160" s="90">
        <f t="shared" si="12"/>
        <v>3750</v>
      </c>
      <c r="L160" s="91">
        <f>апр.25!E155</f>
        <v>1250</v>
      </c>
      <c r="M160" s="91">
        <f>май.25!E155</f>
        <v>1250</v>
      </c>
      <c r="N160" s="91">
        <f>июн.25!E155</f>
        <v>1250</v>
      </c>
      <c r="O160" s="90">
        <f t="shared" si="13"/>
        <v>3750</v>
      </c>
      <c r="P160" s="91">
        <f>июл.25!E155</f>
        <v>1250</v>
      </c>
      <c r="Q160" s="91">
        <f>авг.25!E155</f>
        <v>1250</v>
      </c>
      <c r="R160" s="91">
        <f>сен.25!E155</f>
        <v>1250</v>
      </c>
      <c r="S160" s="90">
        <f t="shared" si="14"/>
        <v>2500</v>
      </c>
      <c r="T160" s="91">
        <f>окт.25!E155</f>
        <v>1250</v>
      </c>
      <c r="U160" s="91">
        <f>ноя.25!E155</f>
        <v>1250</v>
      </c>
      <c r="V160" s="91">
        <f>дек.25!E155</f>
        <v>0</v>
      </c>
    </row>
    <row r="161" spans="1:22" x14ac:dyDescent="0.25">
      <c r="A161" s="98"/>
      <c r="B161" s="124"/>
      <c r="C161" s="16">
        <v>144</v>
      </c>
      <c r="D161" s="121">
        <v>-20000</v>
      </c>
      <c r="E161" s="118">
        <f t="shared" si="10"/>
        <v>-33750</v>
      </c>
      <c r="F161" s="88">
        <f>янв.25!F156+фев.25!F156+мар.25!F156+апр.25!F156+май.25!F156+июн.25!F156+июл.25!F156+авг.25!F156+сен.25!F156+окт.25!F156+ноя.25!F156+дек.25!F156</f>
        <v>0</v>
      </c>
      <c r="G161" s="88">
        <f t="shared" si="11"/>
        <v>3750</v>
      </c>
      <c r="H161" s="89">
        <f>янв.25!E156</f>
        <v>1250</v>
      </c>
      <c r="I161" s="89">
        <f>фев.25!E156</f>
        <v>1250</v>
      </c>
      <c r="J161" s="89">
        <f>мар.25!E156</f>
        <v>1250</v>
      </c>
      <c r="K161" s="90">
        <f t="shared" si="12"/>
        <v>3750</v>
      </c>
      <c r="L161" s="91">
        <f>апр.25!E156</f>
        <v>1250</v>
      </c>
      <c r="M161" s="91">
        <f>май.25!E156</f>
        <v>1250</v>
      </c>
      <c r="N161" s="91">
        <f>июн.25!E156</f>
        <v>1250</v>
      </c>
      <c r="O161" s="90">
        <f t="shared" si="13"/>
        <v>3750</v>
      </c>
      <c r="P161" s="91">
        <f>июл.25!E156</f>
        <v>1250</v>
      </c>
      <c r="Q161" s="91">
        <f>авг.25!E156</f>
        <v>1250</v>
      </c>
      <c r="R161" s="91">
        <f>сен.25!E156</f>
        <v>1250</v>
      </c>
      <c r="S161" s="90">
        <f t="shared" si="14"/>
        <v>2500</v>
      </c>
      <c r="T161" s="91">
        <f>окт.25!E156</f>
        <v>1250</v>
      </c>
      <c r="U161" s="91">
        <f>ноя.25!E156</f>
        <v>1250</v>
      </c>
      <c r="V161" s="91">
        <f>дек.25!E156</f>
        <v>0</v>
      </c>
    </row>
    <row r="162" spans="1:22" x14ac:dyDescent="0.25">
      <c r="A162" s="98"/>
      <c r="B162" s="124"/>
      <c r="C162" s="16">
        <v>145</v>
      </c>
      <c r="D162" s="121">
        <v>1500</v>
      </c>
      <c r="E162" s="118">
        <f t="shared" si="10"/>
        <v>-2250</v>
      </c>
      <c r="F162" s="88">
        <f>янв.25!F157+фев.25!F157+мар.25!F157+апр.25!F157+май.25!F157+июн.25!F157+июл.25!F157+авг.25!F157+сен.25!F157+окт.25!F157+ноя.25!F157+дек.25!F157</f>
        <v>10000</v>
      </c>
      <c r="G162" s="88">
        <f t="shared" si="11"/>
        <v>3750</v>
      </c>
      <c r="H162" s="89">
        <f>янв.25!E157</f>
        <v>1250</v>
      </c>
      <c r="I162" s="89">
        <f>фев.25!E157</f>
        <v>1250</v>
      </c>
      <c r="J162" s="89">
        <f>мар.25!E157</f>
        <v>1250</v>
      </c>
      <c r="K162" s="90">
        <f t="shared" si="12"/>
        <v>3750</v>
      </c>
      <c r="L162" s="91">
        <f>апр.25!E157</f>
        <v>1250</v>
      </c>
      <c r="M162" s="91">
        <f>май.25!E157</f>
        <v>1250</v>
      </c>
      <c r="N162" s="91">
        <f>июн.25!E157</f>
        <v>1250</v>
      </c>
      <c r="O162" s="90">
        <f t="shared" si="13"/>
        <v>3750</v>
      </c>
      <c r="P162" s="91">
        <f>июл.25!E157</f>
        <v>1250</v>
      </c>
      <c r="Q162" s="91">
        <f>авг.25!E157</f>
        <v>1250</v>
      </c>
      <c r="R162" s="91">
        <f>сен.25!E157</f>
        <v>1250</v>
      </c>
      <c r="S162" s="90">
        <f t="shared" si="14"/>
        <v>2500</v>
      </c>
      <c r="T162" s="91">
        <f>окт.25!E157</f>
        <v>1250</v>
      </c>
      <c r="U162" s="91">
        <f>ноя.25!E157</f>
        <v>1250</v>
      </c>
      <c r="V162" s="91">
        <f>дек.25!E157</f>
        <v>0</v>
      </c>
    </row>
    <row r="163" spans="1:22" x14ac:dyDescent="0.25">
      <c r="A163" s="98"/>
      <c r="B163" s="124"/>
      <c r="C163" s="16">
        <v>146</v>
      </c>
      <c r="D163" s="121">
        <v>-18750</v>
      </c>
      <c r="E163" s="118">
        <f t="shared" si="10"/>
        <v>-5000</v>
      </c>
      <c r="F163" s="88">
        <f>янв.25!F158+фев.25!F158+мар.25!F158+апр.25!F158+май.25!F158+июн.25!F158+июл.25!F158+авг.25!F158+сен.25!F158+окт.25!F158+ноя.25!F158+дек.25!F158</f>
        <v>27500</v>
      </c>
      <c r="G163" s="88">
        <f t="shared" si="11"/>
        <v>3750</v>
      </c>
      <c r="H163" s="89">
        <f>янв.25!E158</f>
        <v>1250</v>
      </c>
      <c r="I163" s="89">
        <f>фев.25!E158</f>
        <v>1250</v>
      </c>
      <c r="J163" s="89">
        <f>мар.25!E158</f>
        <v>1250</v>
      </c>
      <c r="K163" s="90">
        <f t="shared" si="12"/>
        <v>3750</v>
      </c>
      <c r="L163" s="91">
        <f>апр.25!E158</f>
        <v>1250</v>
      </c>
      <c r="M163" s="91">
        <f>май.25!E158</f>
        <v>1250</v>
      </c>
      <c r="N163" s="91">
        <f>июн.25!E158</f>
        <v>1250</v>
      </c>
      <c r="O163" s="90">
        <f t="shared" si="13"/>
        <v>3750</v>
      </c>
      <c r="P163" s="91">
        <f>июл.25!E158</f>
        <v>1250</v>
      </c>
      <c r="Q163" s="91">
        <f>авг.25!E158</f>
        <v>1250</v>
      </c>
      <c r="R163" s="91">
        <f>сен.25!E158</f>
        <v>1250</v>
      </c>
      <c r="S163" s="90">
        <f t="shared" si="14"/>
        <v>2500</v>
      </c>
      <c r="T163" s="91">
        <f>окт.25!E158</f>
        <v>1250</v>
      </c>
      <c r="U163" s="91">
        <f>ноя.25!E158</f>
        <v>1250</v>
      </c>
      <c r="V163" s="91">
        <f>дек.25!E158</f>
        <v>0</v>
      </c>
    </row>
    <row r="164" spans="1:22" x14ac:dyDescent="0.25">
      <c r="A164" s="98"/>
      <c r="B164" s="124"/>
      <c r="C164" s="16">
        <v>147</v>
      </c>
      <c r="D164" s="121">
        <v>-18750</v>
      </c>
      <c r="E164" s="118">
        <f t="shared" si="10"/>
        <v>-7500</v>
      </c>
      <c r="F164" s="88">
        <f>янв.25!F159+фев.25!F159+мар.25!F159+апр.25!F159+май.25!F159+июн.25!F159+июл.25!F159+авг.25!F159+сен.25!F159+окт.25!F159+ноя.25!F159+дек.25!F159</f>
        <v>25000</v>
      </c>
      <c r="G164" s="88">
        <f t="shared" si="11"/>
        <v>3750</v>
      </c>
      <c r="H164" s="89">
        <f>янв.25!E159</f>
        <v>1250</v>
      </c>
      <c r="I164" s="89">
        <f>фев.25!E159</f>
        <v>1250</v>
      </c>
      <c r="J164" s="89">
        <f>мар.25!E159</f>
        <v>1250</v>
      </c>
      <c r="K164" s="90">
        <f t="shared" si="12"/>
        <v>3750</v>
      </c>
      <c r="L164" s="91">
        <f>апр.25!E159</f>
        <v>1250</v>
      </c>
      <c r="M164" s="91">
        <f>май.25!E159</f>
        <v>1250</v>
      </c>
      <c r="N164" s="91">
        <f>июн.25!E159</f>
        <v>1250</v>
      </c>
      <c r="O164" s="90">
        <f t="shared" si="13"/>
        <v>3750</v>
      </c>
      <c r="P164" s="91">
        <f>июл.25!E159</f>
        <v>1250</v>
      </c>
      <c r="Q164" s="91">
        <f>авг.25!E159</f>
        <v>1250</v>
      </c>
      <c r="R164" s="91">
        <f>сен.25!E159</f>
        <v>1250</v>
      </c>
      <c r="S164" s="90">
        <f t="shared" si="14"/>
        <v>2500</v>
      </c>
      <c r="T164" s="91">
        <f>окт.25!E159</f>
        <v>1250</v>
      </c>
      <c r="U164" s="91">
        <f>ноя.25!E159</f>
        <v>1250</v>
      </c>
      <c r="V164" s="91">
        <f>дек.25!E159</f>
        <v>0</v>
      </c>
    </row>
    <row r="165" spans="1:22" x14ac:dyDescent="0.25">
      <c r="A165" s="98"/>
      <c r="B165" s="124"/>
      <c r="C165" s="16">
        <v>148</v>
      </c>
      <c r="D165" s="121">
        <v>3</v>
      </c>
      <c r="E165" s="118">
        <f t="shared" si="10"/>
        <v>-1249</v>
      </c>
      <c r="F165" s="88">
        <f>янв.25!F160+фев.25!F160+мар.25!F160+апр.25!F160+май.25!F160+июн.25!F160+июл.25!F160+авг.25!F160+сен.25!F160+окт.25!F160+ноя.25!F160+дек.25!F160</f>
        <v>12498</v>
      </c>
      <c r="G165" s="88">
        <f t="shared" si="11"/>
        <v>3750</v>
      </c>
      <c r="H165" s="89">
        <f>янв.25!E160</f>
        <v>1250</v>
      </c>
      <c r="I165" s="89">
        <f>фев.25!E160</f>
        <v>1250</v>
      </c>
      <c r="J165" s="89">
        <f>мар.25!E160</f>
        <v>1250</v>
      </c>
      <c r="K165" s="90">
        <f t="shared" si="12"/>
        <v>3750</v>
      </c>
      <c r="L165" s="91">
        <f>апр.25!E160</f>
        <v>1250</v>
      </c>
      <c r="M165" s="91">
        <f>май.25!E160</f>
        <v>1250</v>
      </c>
      <c r="N165" s="91">
        <f>июн.25!E160</f>
        <v>1250</v>
      </c>
      <c r="O165" s="90">
        <f t="shared" si="13"/>
        <v>3750</v>
      </c>
      <c r="P165" s="91">
        <f>июл.25!E160</f>
        <v>1250</v>
      </c>
      <c r="Q165" s="91">
        <f>авг.25!E160</f>
        <v>1250</v>
      </c>
      <c r="R165" s="91">
        <f>сен.25!E160</f>
        <v>1250</v>
      </c>
      <c r="S165" s="90">
        <f t="shared" si="14"/>
        <v>2500</v>
      </c>
      <c r="T165" s="91">
        <f>окт.25!E160</f>
        <v>1250</v>
      </c>
      <c r="U165" s="91">
        <f>ноя.25!E160</f>
        <v>1250</v>
      </c>
      <c r="V165" s="91">
        <f>дек.25!E160</f>
        <v>0</v>
      </c>
    </row>
    <row r="166" spans="1:22" x14ac:dyDescent="0.25">
      <c r="A166" s="98"/>
      <c r="B166" s="124"/>
      <c r="C166" s="16">
        <v>149</v>
      </c>
      <c r="D166" s="121">
        <v>3750</v>
      </c>
      <c r="E166" s="118">
        <f t="shared" si="10"/>
        <v>-1250</v>
      </c>
      <c r="F166" s="88">
        <f>янв.25!F161+фев.25!F161+мар.25!F161+апр.25!F161+май.25!F161+июн.25!F161+июл.25!F161+авг.25!F161+сен.25!F161+окт.25!F161+ноя.25!F161+дек.25!F161</f>
        <v>8750</v>
      </c>
      <c r="G166" s="88">
        <f t="shared" si="11"/>
        <v>3750</v>
      </c>
      <c r="H166" s="89">
        <f>янв.25!E161</f>
        <v>1250</v>
      </c>
      <c r="I166" s="89">
        <f>фев.25!E161</f>
        <v>1250</v>
      </c>
      <c r="J166" s="89">
        <f>мар.25!E161</f>
        <v>1250</v>
      </c>
      <c r="K166" s="90">
        <f t="shared" si="12"/>
        <v>3750</v>
      </c>
      <c r="L166" s="91">
        <f>апр.25!E161</f>
        <v>1250</v>
      </c>
      <c r="M166" s="91">
        <f>май.25!E161</f>
        <v>1250</v>
      </c>
      <c r="N166" s="91">
        <f>июн.25!E161</f>
        <v>1250</v>
      </c>
      <c r="O166" s="90">
        <f t="shared" si="13"/>
        <v>3750</v>
      </c>
      <c r="P166" s="91">
        <f>июл.25!E161</f>
        <v>1250</v>
      </c>
      <c r="Q166" s="91">
        <f>авг.25!E161</f>
        <v>1250</v>
      </c>
      <c r="R166" s="91">
        <f>сен.25!E161</f>
        <v>1250</v>
      </c>
      <c r="S166" s="90">
        <f t="shared" si="14"/>
        <v>2500</v>
      </c>
      <c r="T166" s="91">
        <f>окт.25!E161</f>
        <v>1250</v>
      </c>
      <c r="U166" s="91">
        <f>ноя.25!E161</f>
        <v>1250</v>
      </c>
      <c r="V166" s="91">
        <f>дек.25!E161</f>
        <v>0</v>
      </c>
    </row>
    <row r="167" spans="1:22" x14ac:dyDescent="0.25">
      <c r="A167" s="98"/>
      <c r="B167" s="124"/>
      <c r="C167" s="16">
        <v>150</v>
      </c>
      <c r="D167" s="121">
        <v>1250</v>
      </c>
      <c r="E167" s="118">
        <f t="shared" si="10"/>
        <v>-5000</v>
      </c>
      <c r="F167" s="88">
        <f>янв.25!F162+фев.25!F162+мар.25!F162+апр.25!F162+май.25!F162+июн.25!F162+июл.25!F162+авг.25!F162+сен.25!F162+окт.25!F162+ноя.25!F162+дек.25!F162</f>
        <v>7500</v>
      </c>
      <c r="G167" s="88">
        <f t="shared" si="11"/>
        <v>3750</v>
      </c>
      <c r="H167" s="89">
        <f>янв.25!E162</f>
        <v>1250</v>
      </c>
      <c r="I167" s="89">
        <f>фев.25!E162</f>
        <v>1250</v>
      </c>
      <c r="J167" s="89">
        <f>мар.25!E162</f>
        <v>1250</v>
      </c>
      <c r="K167" s="90">
        <f t="shared" si="12"/>
        <v>3750</v>
      </c>
      <c r="L167" s="91">
        <f>апр.25!E162</f>
        <v>1250</v>
      </c>
      <c r="M167" s="91">
        <f>май.25!E162</f>
        <v>1250</v>
      </c>
      <c r="N167" s="91">
        <f>июн.25!E162</f>
        <v>1250</v>
      </c>
      <c r="O167" s="90">
        <f t="shared" si="13"/>
        <v>3750</v>
      </c>
      <c r="P167" s="91">
        <f>июл.25!E162</f>
        <v>1250</v>
      </c>
      <c r="Q167" s="91">
        <f>авг.25!E162</f>
        <v>1250</v>
      </c>
      <c r="R167" s="91">
        <f>сен.25!E162</f>
        <v>1250</v>
      </c>
      <c r="S167" s="90">
        <f t="shared" si="14"/>
        <v>2500</v>
      </c>
      <c r="T167" s="91">
        <f>окт.25!E162</f>
        <v>1250</v>
      </c>
      <c r="U167" s="91">
        <f>ноя.25!E162</f>
        <v>1250</v>
      </c>
      <c r="V167" s="91">
        <f>дек.25!E162</f>
        <v>0</v>
      </c>
    </row>
    <row r="168" spans="1:22" x14ac:dyDescent="0.25">
      <c r="A168" s="98"/>
      <c r="B168" s="124"/>
      <c r="C168" s="16">
        <v>151</v>
      </c>
      <c r="D168" s="121">
        <v>-1250</v>
      </c>
      <c r="E168" s="118">
        <f t="shared" si="10"/>
        <v>-3750</v>
      </c>
      <c r="F168" s="88">
        <f>янв.25!F163+фев.25!F163+мар.25!F163+апр.25!F163+май.25!F163+июн.25!F163+июл.25!F163+авг.25!F163+сен.25!F163+окт.25!F163+ноя.25!F163+дек.25!F163</f>
        <v>11250</v>
      </c>
      <c r="G168" s="88">
        <f t="shared" si="11"/>
        <v>3750</v>
      </c>
      <c r="H168" s="89">
        <f>янв.25!E163</f>
        <v>1250</v>
      </c>
      <c r="I168" s="89">
        <f>фев.25!E163</f>
        <v>1250</v>
      </c>
      <c r="J168" s="89">
        <f>мар.25!E163</f>
        <v>1250</v>
      </c>
      <c r="K168" s="90">
        <f t="shared" si="12"/>
        <v>3750</v>
      </c>
      <c r="L168" s="91">
        <f>апр.25!E163</f>
        <v>1250</v>
      </c>
      <c r="M168" s="91">
        <f>май.25!E163</f>
        <v>1250</v>
      </c>
      <c r="N168" s="91">
        <f>июн.25!E163</f>
        <v>1250</v>
      </c>
      <c r="O168" s="90">
        <f t="shared" si="13"/>
        <v>3750</v>
      </c>
      <c r="P168" s="91">
        <f>июл.25!E163</f>
        <v>1250</v>
      </c>
      <c r="Q168" s="91">
        <f>авг.25!E163</f>
        <v>1250</v>
      </c>
      <c r="R168" s="91">
        <f>сен.25!E163</f>
        <v>1250</v>
      </c>
      <c r="S168" s="90">
        <f t="shared" si="14"/>
        <v>2500</v>
      </c>
      <c r="T168" s="91">
        <f>окт.25!E163</f>
        <v>1250</v>
      </c>
      <c r="U168" s="91">
        <f>ноя.25!E163</f>
        <v>1250</v>
      </c>
      <c r="V168" s="91">
        <f>дек.25!E163</f>
        <v>0</v>
      </c>
    </row>
    <row r="169" spans="1:22" x14ac:dyDescent="0.25">
      <c r="A169" s="98"/>
      <c r="B169" s="124"/>
      <c r="C169" s="16">
        <v>152</v>
      </c>
      <c r="D169" s="121">
        <v>1250</v>
      </c>
      <c r="E169" s="118">
        <f t="shared" si="10"/>
        <v>-5000</v>
      </c>
      <c r="F169" s="88">
        <f>янв.25!F164+фев.25!F164+мар.25!F164+апр.25!F164+май.25!F164+июн.25!F164+июл.25!F164+авг.25!F164+сен.25!F164+окт.25!F164+ноя.25!F164+дек.25!F164</f>
        <v>7500</v>
      </c>
      <c r="G169" s="88">
        <f t="shared" si="11"/>
        <v>3750</v>
      </c>
      <c r="H169" s="89">
        <f>янв.25!E164</f>
        <v>1250</v>
      </c>
      <c r="I169" s="89">
        <f>фев.25!E164</f>
        <v>1250</v>
      </c>
      <c r="J169" s="89">
        <f>мар.25!E164</f>
        <v>1250</v>
      </c>
      <c r="K169" s="90">
        <f t="shared" si="12"/>
        <v>3750</v>
      </c>
      <c r="L169" s="91">
        <f>апр.25!E164</f>
        <v>1250</v>
      </c>
      <c r="M169" s="91">
        <f>май.25!E164</f>
        <v>1250</v>
      </c>
      <c r="N169" s="91">
        <f>июн.25!E164</f>
        <v>1250</v>
      </c>
      <c r="O169" s="90">
        <f t="shared" si="13"/>
        <v>3750</v>
      </c>
      <c r="P169" s="91">
        <f>июл.25!E164</f>
        <v>1250</v>
      </c>
      <c r="Q169" s="91">
        <f>авг.25!E164</f>
        <v>1250</v>
      </c>
      <c r="R169" s="91">
        <f>сен.25!E164</f>
        <v>1250</v>
      </c>
      <c r="S169" s="90">
        <f t="shared" si="14"/>
        <v>2500</v>
      </c>
      <c r="T169" s="91">
        <f>окт.25!E164</f>
        <v>1250</v>
      </c>
      <c r="U169" s="91">
        <f>ноя.25!E164</f>
        <v>1250</v>
      </c>
      <c r="V169" s="91">
        <f>дек.25!E164</f>
        <v>0</v>
      </c>
    </row>
    <row r="170" spans="1:22" x14ac:dyDescent="0.25">
      <c r="A170" s="98"/>
      <c r="B170" s="124"/>
      <c r="C170" s="16">
        <v>153</v>
      </c>
      <c r="D170" s="121">
        <v>-250</v>
      </c>
      <c r="E170" s="118">
        <f t="shared" si="10"/>
        <v>1000</v>
      </c>
      <c r="F170" s="88">
        <f>янв.25!F165+фев.25!F165+мар.25!F165+апр.25!F165+май.25!F165+июн.25!F165+июл.25!F165+авг.25!F165+сен.25!F165+окт.25!F165+ноя.25!F165+дек.25!F165</f>
        <v>15000</v>
      </c>
      <c r="G170" s="88">
        <f t="shared" si="11"/>
        <v>3750</v>
      </c>
      <c r="H170" s="89">
        <f>янв.25!E165</f>
        <v>1250</v>
      </c>
      <c r="I170" s="89">
        <f>фев.25!E165</f>
        <v>1250</v>
      </c>
      <c r="J170" s="89">
        <f>мар.25!E165</f>
        <v>1250</v>
      </c>
      <c r="K170" s="90">
        <f t="shared" si="12"/>
        <v>3750</v>
      </c>
      <c r="L170" s="91">
        <f>апр.25!E165</f>
        <v>1250</v>
      </c>
      <c r="M170" s="91">
        <f>май.25!E165</f>
        <v>1250</v>
      </c>
      <c r="N170" s="91">
        <f>июн.25!E165</f>
        <v>1250</v>
      </c>
      <c r="O170" s="90">
        <f t="shared" si="13"/>
        <v>3750</v>
      </c>
      <c r="P170" s="91">
        <f>июл.25!E165</f>
        <v>1250</v>
      </c>
      <c r="Q170" s="91">
        <f>авг.25!E165</f>
        <v>1250</v>
      </c>
      <c r="R170" s="91">
        <f>сен.25!E165</f>
        <v>1250</v>
      </c>
      <c r="S170" s="90">
        <f t="shared" si="14"/>
        <v>2500</v>
      </c>
      <c r="T170" s="91">
        <f>окт.25!E165</f>
        <v>1250</v>
      </c>
      <c r="U170" s="91">
        <f>ноя.25!E165</f>
        <v>1250</v>
      </c>
      <c r="V170" s="91">
        <f>дек.25!E165</f>
        <v>0</v>
      </c>
    </row>
    <row r="171" spans="1:22" x14ac:dyDescent="0.25">
      <c r="A171" s="98"/>
      <c r="B171" s="124"/>
      <c r="C171" s="16">
        <v>154</v>
      </c>
      <c r="D171" s="121">
        <v>0</v>
      </c>
      <c r="E171" s="118">
        <f t="shared" si="10"/>
        <v>1250</v>
      </c>
      <c r="F171" s="88">
        <f>янв.25!F166+фев.25!F166+мар.25!F166+апр.25!F166+май.25!F166+июн.25!F166+июл.25!F166+авг.25!F166+сен.25!F166+окт.25!F166+ноя.25!F166+дек.25!F166</f>
        <v>10000</v>
      </c>
      <c r="G171" s="88">
        <f t="shared" si="11"/>
        <v>0</v>
      </c>
      <c r="H171" s="89">
        <f>янв.25!E166</f>
        <v>0</v>
      </c>
      <c r="I171" s="89">
        <f>фев.25!E166</f>
        <v>0</v>
      </c>
      <c r="J171" s="89">
        <f>мар.25!E166</f>
        <v>0</v>
      </c>
      <c r="K171" s="90">
        <f t="shared" si="12"/>
        <v>2500</v>
      </c>
      <c r="L171" s="91">
        <f>апр.25!E166</f>
        <v>0</v>
      </c>
      <c r="M171" s="91">
        <f>май.25!E166</f>
        <v>1250</v>
      </c>
      <c r="N171" s="91">
        <f>июн.25!E166</f>
        <v>1250</v>
      </c>
      <c r="O171" s="90">
        <f t="shared" si="13"/>
        <v>3750</v>
      </c>
      <c r="P171" s="91">
        <f>июл.25!E166</f>
        <v>1250</v>
      </c>
      <c r="Q171" s="91">
        <f>авг.25!E166</f>
        <v>1250</v>
      </c>
      <c r="R171" s="91">
        <f>сен.25!E166</f>
        <v>1250</v>
      </c>
      <c r="S171" s="90">
        <f t="shared" si="14"/>
        <v>2500</v>
      </c>
      <c r="T171" s="91">
        <f>окт.25!E166</f>
        <v>1250</v>
      </c>
      <c r="U171" s="91">
        <f>ноя.25!E166</f>
        <v>1250</v>
      </c>
      <c r="V171" s="91">
        <f>дек.25!E166</f>
        <v>0</v>
      </c>
    </row>
    <row r="172" spans="1:22" x14ac:dyDescent="0.25">
      <c r="A172" s="98"/>
      <c r="B172" s="124"/>
      <c r="C172" s="16">
        <v>155</v>
      </c>
      <c r="D172" s="121">
        <v>0</v>
      </c>
      <c r="E172" s="118">
        <f t="shared" si="10"/>
        <v>0</v>
      </c>
      <c r="F172" s="88">
        <f>янв.25!F167+фев.25!F167+мар.25!F167+апр.25!F167+май.25!F167+июн.25!F167+июл.25!F167+авг.25!F167+сен.25!F167+окт.25!F167+ноя.25!F167+дек.25!F167</f>
        <v>0</v>
      </c>
      <c r="G172" s="88">
        <f t="shared" si="11"/>
        <v>0</v>
      </c>
      <c r="H172" s="89">
        <f>янв.25!E167</f>
        <v>0</v>
      </c>
      <c r="I172" s="89">
        <f>фев.25!E167</f>
        <v>0</v>
      </c>
      <c r="J172" s="89">
        <f>мар.25!E167</f>
        <v>0</v>
      </c>
      <c r="K172" s="90">
        <f t="shared" si="12"/>
        <v>0</v>
      </c>
      <c r="L172" s="91">
        <f>апр.25!E167</f>
        <v>0</v>
      </c>
      <c r="M172" s="91">
        <f>май.25!E167</f>
        <v>0</v>
      </c>
      <c r="N172" s="91">
        <f>июн.25!E167</f>
        <v>0</v>
      </c>
      <c r="O172" s="90">
        <f t="shared" si="13"/>
        <v>0</v>
      </c>
      <c r="P172" s="91">
        <f>июл.25!E167</f>
        <v>0</v>
      </c>
      <c r="Q172" s="91">
        <f>авг.25!E167</f>
        <v>0</v>
      </c>
      <c r="R172" s="91">
        <f>сен.25!E167</f>
        <v>0</v>
      </c>
      <c r="S172" s="90">
        <f t="shared" si="14"/>
        <v>0</v>
      </c>
      <c r="T172" s="91">
        <f>окт.25!E167</f>
        <v>0</v>
      </c>
      <c r="U172" s="91">
        <f>ноя.25!E167</f>
        <v>0</v>
      </c>
      <c r="V172" s="91">
        <f>дек.25!E167</f>
        <v>0</v>
      </c>
    </row>
    <row r="173" spans="1:22" x14ac:dyDescent="0.25">
      <c r="A173" s="98"/>
      <c r="B173" s="124"/>
      <c r="C173" s="16">
        <v>156</v>
      </c>
      <c r="D173" s="121">
        <v>0</v>
      </c>
      <c r="E173" s="118">
        <f t="shared" si="10"/>
        <v>0</v>
      </c>
      <c r="F173" s="88">
        <f>янв.25!F168+фев.25!F168+мар.25!F168+апр.25!F168+май.25!F168+июн.25!F168+июл.25!F168+авг.25!F168+сен.25!F168+окт.25!F168+ноя.25!F168+дек.25!F168</f>
        <v>0</v>
      </c>
      <c r="G173" s="88">
        <f t="shared" si="11"/>
        <v>0</v>
      </c>
      <c r="H173" s="89">
        <f>янв.25!E168</f>
        <v>0</v>
      </c>
      <c r="I173" s="89">
        <f>фев.25!E168</f>
        <v>0</v>
      </c>
      <c r="J173" s="89">
        <f>мар.25!E168</f>
        <v>0</v>
      </c>
      <c r="K173" s="90">
        <f t="shared" si="12"/>
        <v>0</v>
      </c>
      <c r="L173" s="91">
        <f>апр.25!E168</f>
        <v>0</v>
      </c>
      <c r="M173" s="91">
        <f>май.25!E168</f>
        <v>0</v>
      </c>
      <c r="N173" s="91">
        <f>июн.25!E168</f>
        <v>0</v>
      </c>
      <c r="O173" s="90">
        <f t="shared" si="13"/>
        <v>0</v>
      </c>
      <c r="P173" s="91">
        <f>июл.25!E168</f>
        <v>0</v>
      </c>
      <c r="Q173" s="91">
        <f>авг.25!E168</f>
        <v>0</v>
      </c>
      <c r="R173" s="91">
        <f>сен.25!E168</f>
        <v>0</v>
      </c>
      <c r="S173" s="90">
        <f t="shared" si="14"/>
        <v>0</v>
      </c>
      <c r="T173" s="91">
        <f>окт.25!E168</f>
        <v>0</v>
      </c>
      <c r="U173" s="91">
        <f>ноя.25!E168</f>
        <v>0</v>
      </c>
      <c r="V173" s="91">
        <f>дек.25!E168</f>
        <v>0</v>
      </c>
    </row>
    <row r="174" spans="1:22" x14ac:dyDescent="0.25">
      <c r="A174" s="98"/>
      <c r="B174" s="124"/>
      <c r="C174" s="16">
        <v>157</v>
      </c>
      <c r="D174" s="121">
        <v>0</v>
      </c>
      <c r="E174" s="118">
        <f t="shared" si="10"/>
        <v>0</v>
      </c>
      <c r="F174" s="88">
        <f>янв.25!F169+фев.25!F169+мар.25!F169+апр.25!F169+май.25!F169+июн.25!F169+июл.25!F169+авг.25!F169+сен.25!F169+окт.25!F169+ноя.25!F169+дек.25!F169</f>
        <v>0</v>
      </c>
      <c r="G174" s="88">
        <f t="shared" si="11"/>
        <v>0</v>
      </c>
      <c r="H174" s="89">
        <f>янв.25!E169</f>
        <v>0</v>
      </c>
      <c r="I174" s="89">
        <f>фев.25!E169</f>
        <v>0</v>
      </c>
      <c r="J174" s="89">
        <f>мар.25!E169</f>
        <v>0</v>
      </c>
      <c r="K174" s="90">
        <f t="shared" si="12"/>
        <v>0</v>
      </c>
      <c r="L174" s="91">
        <f>апр.25!E169</f>
        <v>0</v>
      </c>
      <c r="M174" s="91">
        <f>май.25!E169</f>
        <v>0</v>
      </c>
      <c r="N174" s="91">
        <f>июн.25!E169</f>
        <v>0</v>
      </c>
      <c r="O174" s="90">
        <f t="shared" si="13"/>
        <v>0</v>
      </c>
      <c r="P174" s="91">
        <f>июл.25!E169</f>
        <v>0</v>
      </c>
      <c r="Q174" s="91">
        <f>авг.25!E169</f>
        <v>0</v>
      </c>
      <c r="R174" s="91">
        <f>сен.25!E169</f>
        <v>0</v>
      </c>
      <c r="S174" s="90">
        <f t="shared" si="14"/>
        <v>0</v>
      </c>
      <c r="T174" s="91">
        <f>окт.25!E169</f>
        <v>0</v>
      </c>
      <c r="U174" s="91">
        <f>ноя.25!E169</f>
        <v>0</v>
      </c>
      <c r="V174" s="91">
        <f>дек.25!E169</f>
        <v>0</v>
      </c>
    </row>
    <row r="175" spans="1:22" x14ac:dyDescent="0.25">
      <c r="A175" s="98"/>
      <c r="B175" s="124"/>
      <c r="C175" s="16">
        <v>158</v>
      </c>
      <c r="D175" s="121">
        <v>0</v>
      </c>
      <c r="E175" s="118">
        <f t="shared" si="10"/>
        <v>0</v>
      </c>
      <c r="F175" s="88">
        <f>янв.25!F170+фев.25!F170+мар.25!F170+апр.25!F170+май.25!F170+июн.25!F170+июл.25!F170+авг.25!F170+сен.25!F170+окт.25!F170+ноя.25!F170+дек.25!F170</f>
        <v>0</v>
      </c>
      <c r="G175" s="88">
        <f t="shared" si="11"/>
        <v>0</v>
      </c>
      <c r="H175" s="89">
        <f>янв.25!E170</f>
        <v>0</v>
      </c>
      <c r="I175" s="89">
        <f>фев.25!E170</f>
        <v>0</v>
      </c>
      <c r="J175" s="89">
        <f>мар.25!E170</f>
        <v>0</v>
      </c>
      <c r="K175" s="90">
        <f t="shared" si="12"/>
        <v>0</v>
      </c>
      <c r="L175" s="91">
        <f>апр.25!E170</f>
        <v>0</v>
      </c>
      <c r="M175" s="91">
        <f>май.25!E170</f>
        <v>0</v>
      </c>
      <c r="N175" s="91">
        <f>июн.25!E170</f>
        <v>0</v>
      </c>
      <c r="O175" s="90">
        <f t="shared" si="13"/>
        <v>0</v>
      </c>
      <c r="P175" s="91">
        <f>июл.25!E170</f>
        <v>0</v>
      </c>
      <c r="Q175" s="91">
        <f>авг.25!E170</f>
        <v>0</v>
      </c>
      <c r="R175" s="91">
        <f>сен.25!E170</f>
        <v>0</v>
      </c>
      <c r="S175" s="90">
        <f t="shared" si="14"/>
        <v>0</v>
      </c>
      <c r="T175" s="91">
        <f>окт.25!E170</f>
        <v>0</v>
      </c>
      <c r="U175" s="91">
        <f>ноя.25!E170</f>
        <v>0</v>
      </c>
      <c r="V175" s="91">
        <f>дек.25!E170</f>
        <v>0</v>
      </c>
    </row>
    <row r="176" spans="1:22" x14ac:dyDescent="0.25">
      <c r="A176" s="101"/>
      <c r="B176" s="124"/>
      <c r="C176" s="16">
        <v>159</v>
      </c>
      <c r="D176" s="121">
        <v>-4900</v>
      </c>
      <c r="E176" s="118">
        <f t="shared" si="10"/>
        <v>-3650</v>
      </c>
      <c r="F176" s="88">
        <f>янв.25!F171+фев.25!F171+мар.25!F171+апр.25!F171+май.25!F171+июн.25!F171+июл.25!F171+авг.25!F171+сен.25!F171+окт.25!F171+ноя.25!F171+дек.25!F171</f>
        <v>15000</v>
      </c>
      <c r="G176" s="88">
        <f t="shared" si="11"/>
        <v>3750</v>
      </c>
      <c r="H176" s="89">
        <f>янв.25!E171</f>
        <v>1250</v>
      </c>
      <c r="I176" s="89">
        <f>фев.25!E171</f>
        <v>1250</v>
      </c>
      <c r="J176" s="89">
        <f>мар.25!E171</f>
        <v>1250</v>
      </c>
      <c r="K176" s="90">
        <f t="shared" si="12"/>
        <v>3750</v>
      </c>
      <c r="L176" s="91">
        <f>апр.25!E171</f>
        <v>1250</v>
      </c>
      <c r="M176" s="91">
        <f>май.25!E171</f>
        <v>1250</v>
      </c>
      <c r="N176" s="91">
        <f>июн.25!E171</f>
        <v>1250</v>
      </c>
      <c r="O176" s="90">
        <f t="shared" si="13"/>
        <v>3750</v>
      </c>
      <c r="P176" s="91">
        <f>июл.25!E171</f>
        <v>1250</v>
      </c>
      <c r="Q176" s="91">
        <f>авг.25!E171</f>
        <v>1250</v>
      </c>
      <c r="R176" s="91">
        <f>сен.25!E171</f>
        <v>1250</v>
      </c>
      <c r="S176" s="90">
        <f t="shared" si="14"/>
        <v>2500</v>
      </c>
      <c r="T176" s="91">
        <f>окт.25!E171</f>
        <v>1250</v>
      </c>
      <c r="U176" s="91">
        <f>ноя.25!E171</f>
        <v>1250</v>
      </c>
      <c r="V176" s="91">
        <f>дек.25!E171</f>
        <v>0</v>
      </c>
    </row>
    <row r="177" spans="1:22" x14ac:dyDescent="0.25">
      <c r="A177" s="98"/>
      <c r="B177" s="124"/>
      <c r="C177" s="16">
        <v>160</v>
      </c>
      <c r="D177" s="121">
        <v>0</v>
      </c>
      <c r="E177" s="118">
        <f t="shared" si="10"/>
        <v>-10000</v>
      </c>
      <c r="F177" s="88">
        <f>янв.25!F172+фев.25!F172+мар.25!F172+апр.25!F172+май.25!F172+июн.25!F172+июл.25!F172+авг.25!F172+сен.25!F172+окт.25!F172+ноя.25!F172+дек.25!F172</f>
        <v>3750</v>
      </c>
      <c r="G177" s="88">
        <f t="shared" si="11"/>
        <v>3750</v>
      </c>
      <c r="H177" s="89">
        <f>янв.25!E172</f>
        <v>1250</v>
      </c>
      <c r="I177" s="89">
        <f>фев.25!E172</f>
        <v>1250</v>
      </c>
      <c r="J177" s="89">
        <f>мар.25!E172</f>
        <v>1250</v>
      </c>
      <c r="K177" s="90">
        <f t="shared" si="12"/>
        <v>3750</v>
      </c>
      <c r="L177" s="91">
        <f>апр.25!E172</f>
        <v>1250</v>
      </c>
      <c r="M177" s="91">
        <f>май.25!E172</f>
        <v>1250</v>
      </c>
      <c r="N177" s="91">
        <f>июн.25!E172</f>
        <v>1250</v>
      </c>
      <c r="O177" s="90">
        <f t="shared" si="13"/>
        <v>3750</v>
      </c>
      <c r="P177" s="91">
        <f>июл.25!E172</f>
        <v>1250</v>
      </c>
      <c r="Q177" s="91">
        <f>авг.25!E172</f>
        <v>1250</v>
      </c>
      <c r="R177" s="91">
        <f>сен.25!E172</f>
        <v>1250</v>
      </c>
      <c r="S177" s="90">
        <f t="shared" si="14"/>
        <v>2500</v>
      </c>
      <c r="T177" s="91">
        <f>окт.25!E172</f>
        <v>1250</v>
      </c>
      <c r="U177" s="91">
        <f>ноя.25!E172</f>
        <v>1250</v>
      </c>
      <c r="V177" s="91">
        <f>дек.25!E172</f>
        <v>0</v>
      </c>
    </row>
    <row r="178" spans="1:22" x14ac:dyDescent="0.25">
      <c r="A178" s="98"/>
      <c r="B178" s="124"/>
      <c r="C178" s="16">
        <v>161</v>
      </c>
      <c r="D178" s="121">
        <v>0</v>
      </c>
      <c r="E178" s="118">
        <v>0</v>
      </c>
      <c r="F178" s="88">
        <f>янв.25!F173+фев.25!F173+мар.25!F173+апр.25!F173+май.25!F173+июн.25!F173+июл.25!F173+авг.25!F173+сен.25!F173+окт.25!F173+ноя.25!F173+дек.25!F173</f>
        <v>13100</v>
      </c>
      <c r="G178" s="88">
        <f t="shared" si="11"/>
        <v>3750</v>
      </c>
      <c r="H178" s="89">
        <f>янв.25!E173</f>
        <v>1250</v>
      </c>
      <c r="I178" s="89">
        <f>фев.25!E173</f>
        <v>1250</v>
      </c>
      <c r="J178" s="89">
        <f>мар.25!E173</f>
        <v>1250</v>
      </c>
      <c r="K178" s="90">
        <f t="shared" si="12"/>
        <v>3750</v>
      </c>
      <c r="L178" s="91">
        <f>апр.25!E173</f>
        <v>1250</v>
      </c>
      <c r="M178" s="91">
        <f>май.25!E173</f>
        <v>1250</v>
      </c>
      <c r="N178" s="91">
        <f>июн.25!E173</f>
        <v>1250</v>
      </c>
      <c r="O178" s="90">
        <f t="shared" si="13"/>
        <v>3750</v>
      </c>
      <c r="P178" s="91">
        <f>июл.25!E173</f>
        <v>1250</v>
      </c>
      <c r="Q178" s="91">
        <f>авг.25!E173</f>
        <v>1250</v>
      </c>
      <c r="R178" s="91">
        <f>сен.25!E173</f>
        <v>1250</v>
      </c>
      <c r="S178" s="90">
        <f t="shared" si="14"/>
        <v>2500</v>
      </c>
      <c r="T178" s="91">
        <f>окт.25!E173</f>
        <v>1250</v>
      </c>
      <c r="U178" s="91">
        <f>ноя.25!E173</f>
        <v>1250</v>
      </c>
      <c r="V178" s="91">
        <f>дек.25!E173</f>
        <v>0</v>
      </c>
    </row>
    <row r="179" spans="1:22" x14ac:dyDescent="0.25">
      <c r="A179" s="98"/>
      <c r="B179" s="124"/>
      <c r="C179" s="16">
        <v>162</v>
      </c>
      <c r="D179" s="121">
        <v>0</v>
      </c>
      <c r="E179" s="118">
        <f t="shared" si="10"/>
        <v>-2500</v>
      </c>
      <c r="F179" s="88">
        <f>янв.25!F174+фев.25!F174+мар.25!F174+апр.25!F174+май.25!F174+июн.25!F174+июл.25!F174+авг.25!F174+сен.25!F174+окт.25!F174+ноя.25!F174+дек.25!F174</f>
        <v>11250</v>
      </c>
      <c r="G179" s="88">
        <f t="shared" si="11"/>
        <v>3750</v>
      </c>
      <c r="H179" s="89">
        <f>янв.25!E174</f>
        <v>1250</v>
      </c>
      <c r="I179" s="89">
        <f>фев.25!E174</f>
        <v>1250</v>
      </c>
      <c r="J179" s="89">
        <f>мар.25!E174</f>
        <v>1250</v>
      </c>
      <c r="K179" s="90">
        <f t="shared" si="12"/>
        <v>3750</v>
      </c>
      <c r="L179" s="91">
        <f>апр.25!E174</f>
        <v>1250</v>
      </c>
      <c r="M179" s="91">
        <f>май.25!E174</f>
        <v>1250</v>
      </c>
      <c r="N179" s="91">
        <f>июн.25!E174</f>
        <v>1250</v>
      </c>
      <c r="O179" s="90">
        <f t="shared" si="13"/>
        <v>3750</v>
      </c>
      <c r="P179" s="91">
        <f>июл.25!E174</f>
        <v>1250</v>
      </c>
      <c r="Q179" s="91">
        <f>авг.25!E174</f>
        <v>1250</v>
      </c>
      <c r="R179" s="91">
        <f>сен.25!E174</f>
        <v>1250</v>
      </c>
      <c r="S179" s="90">
        <f t="shared" si="14"/>
        <v>2500</v>
      </c>
      <c r="T179" s="91">
        <f>окт.25!E174</f>
        <v>1250</v>
      </c>
      <c r="U179" s="91">
        <f>ноя.25!E174</f>
        <v>1250</v>
      </c>
      <c r="V179" s="91">
        <f>дек.25!E174</f>
        <v>0</v>
      </c>
    </row>
    <row r="180" spans="1:22" x14ac:dyDescent="0.25">
      <c r="A180" s="98"/>
      <c r="B180" s="124"/>
      <c r="C180" s="16">
        <v>163</v>
      </c>
      <c r="D180" s="121">
        <v>-89150</v>
      </c>
      <c r="E180" s="118">
        <f t="shared" si="10"/>
        <v>-87900</v>
      </c>
      <c r="F180" s="88">
        <f>янв.25!F175+фев.25!F175+мар.25!F175+апр.25!F175+май.25!F175+июн.25!F175+июл.25!F175+авг.25!F175+сен.25!F175+окт.25!F175+ноя.25!F175+дек.25!F175</f>
        <v>15000</v>
      </c>
      <c r="G180" s="88">
        <f t="shared" si="11"/>
        <v>3750</v>
      </c>
      <c r="H180" s="89">
        <f>янв.25!E175</f>
        <v>1250</v>
      </c>
      <c r="I180" s="89">
        <f>фев.25!E175</f>
        <v>1250</v>
      </c>
      <c r="J180" s="89">
        <f>мар.25!E175</f>
        <v>1250</v>
      </c>
      <c r="K180" s="90">
        <f t="shared" si="12"/>
        <v>3750</v>
      </c>
      <c r="L180" s="91">
        <f>апр.25!E175</f>
        <v>1250</v>
      </c>
      <c r="M180" s="91">
        <f>май.25!E175</f>
        <v>1250</v>
      </c>
      <c r="N180" s="91">
        <f>июн.25!E175</f>
        <v>1250</v>
      </c>
      <c r="O180" s="90">
        <f t="shared" si="13"/>
        <v>3750</v>
      </c>
      <c r="P180" s="91">
        <f>июл.25!E175</f>
        <v>1250</v>
      </c>
      <c r="Q180" s="91">
        <f>авг.25!E175</f>
        <v>1250</v>
      </c>
      <c r="R180" s="91">
        <f>сен.25!E175</f>
        <v>1250</v>
      </c>
      <c r="S180" s="90">
        <f t="shared" si="14"/>
        <v>2500</v>
      </c>
      <c r="T180" s="91">
        <f>окт.25!E175</f>
        <v>1250</v>
      </c>
      <c r="U180" s="91">
        <f>ноя.25!E175</f>
        <v>1250</v>
      </c>
      <c r="V180" s="91">
        <f>дек.25!E175</f>
        <v>0</v>
      </c>
    </row>
    <row r="181" spans="1:22" x14ac:dyDescent="0.25">
      <c r="A181" s="98"/>
      <c r="B181" s="124"/>
      <c r="C181" s="16">
        <v>164</v>
      </c>
      <c r="D181" s="121">
        <v>-1000</v>
      </c>
      <c r="E181" s="118">
        <f t="shared" si="10"/>
        <v>-5000</v>
      </c>
      <c r="F181" s="88">
        <f>янв.25!F176+фев.25!F176+мар.25!F176+апр.25!F176+май.25!F176+июн.25!F176+июл.25!F176+авг.25!F176+сен.25!F176+окт.25!F176+ноя.25!F176+дек.25!F176</f>
        <v>9750</v>
      </c>
      <c r="G181" s="88">
        <f t="shared" si="11"/>
        <v>3750</v>
      </c>
      <c r="H181" s="89">
        <f>янв.25!E176</f>
        <v>1250</v>
      </c>
      <c r="I181" s="89">
        <f>фев.25!E176</f>
        <v>1250</v>
      </c>
      <c r="J181" s="89">
        <f>мар.25!E176</f>
        <v>1250</v>
      </c>
      <c r="K181" s="90">
        <f t="shared" si="12"/>
        <v>3750</v>
      </c>
      <c r="L181" s="91">
        <f>апр.25!E176</f>
        <v>1250</v>
      </c>
      <c r="M181" s="91">
        <f>май.25!E176</f>
        <v>1250</v>
      </c>
      <c r="N181" s="91">
        <f>июн.25!E176</f>
        <v>1250</v>
      </c>
      <c r="O181" s="90">
        <f t="shared" si="13"/>
        <v>3750</v>
      </c>
      <c r="P181" s="91">
        <f>июл.25!E176</f>
        <v>1250</v>
      </c>
      <c r="Q181" s="91">
        <f>авг.25!E176</f>
        <v>1250</v>
      </c>
      <c r="R181" s="91">
        <f>сен.25!E176</f>
        <v>1250</v>
      </c>
      <c r="S181" s="90">
        <f t="shared" si="14"/>
        <v>2500</v>
      </c>
      <c r="T181" s="91">
        <f>окт.25!E176</f>
        <v>1250</v>
      </c>
      <c r="U181" s="91">
        <f>ноя.25!E176</f>
        <v>1250</v>
      </c>
      <c r="V181" s="91">
        <f>дек.25!E176</f>
        <v>0</v>
      </c>
    </row>
    <row r="182" spans="1:22" x14ac:dyDescent="0.25">
      <c r="A182" s="98"/>
      <c r="B182" s="124"/>
      <c r="C182" s="16">
        <v>165</v>
      </c>
      <c r="D182" s="121">
        <v>-103350</v>
      </c>
      <c r="E182" s="118">
        <f t="shared" si="10"/>
        <v>-117100</v>
      </c>
      <c r="F182" s="88">
        <f>янв.25!F177+фев.25!F177+мар.25!F177+апр.25!F177+май.25!F177+июн.25!F177+июл.25!F177+авг.25!F177+сен.25!F177+окт.25!F177+ноя.25!F177+дек.25!F177</f>
        <v>0</v>
      </c>
      <c r="G182" s="88">
        <f t="shared" si="11"/>
        <v>3750</v>
      </c>
      <c r="H182" s="89">
        <f>янв.25!E177</f>
        <v>1250</v>
      </c>
      <c r="I182" s="89">
        <f>фев.25!E177</f>
        <v>1250</v>
      </c>
      <c r="J182" s="89">
        <f>мар.25!E177</f>
        <v>1250</v>
      </c>
      <c r="K182" s="90">
        <f t="shared" si="12"/>
        <v>3750</v>
      </c>
      <c r="L182" s="91">
        <f>апр.25!E177</f>
        <v>1250</v>
      </c>
      <c r="M182" s="91">
        <f>май.25!E177</f>
        <v>1250</v>
      </c>
      <c r="N182" s="91">
        <f>июн.25!E177</f>
        <v>1250</v>
      </c>
      <c r="O182" s="90">
        <f t="shared" si="13"/>
        <v>3750</v>
      </c>
      <c r="P182" s="91">
        <f>июл.25!E177</f>
        <v>1250</v>
      </c>
      <c r="Q182" s="91">
        <f>авг.25!E177</f>
        <v>1250</v>
      </c>
      <c r="R182" s="91">
        <f>сен.25!E177</f>
        <v>1250</v>
      </c>
      <c r="S182" s="90">
        <f t="shared" si="14"/>
        <v>2500</v>
      </c>
      <c r="T182" s="91">
        <f>окт.25!E177</f>
        <v>1250</v>
      </c>
      <c r="U182" s="91">
        <f>ноя.25!E177</f>
        <v>1250</v>
      </c>
      <c r="V182" s="91">
        <f>дек.25!E177</f>
        <v>0</v>
      </c>
    </row>
    <row r="183" spans="1:22" x14ac:dyDescent="0.25">
      <c r="A183" s="98"/>
      <c r="B183" s="124"/>
      <c r="C183" s="16">
        <v>166</v>
      </c>
      <c r="D183" s="121">
        <v>0</v>
      </c>
      <c r="E183" s="118">
        <f t="shared" si="10"/>
        <v>-2500</v>
      </c>
      <c r="F183" s="88">
        <f>янв.25!F178+фев.25!F178+мар.25!F178+апр.25!F178+май.25!F178+июн.25!F178+июл.25!F178+авг.25!F178+сен.25!F178+окт.25!F178+ноя.25!F178+дек.25!F178</f>
        <v>11250</v>
      </c>
      <c r="G183" s="88">
        <f t="shared" si="11"/>
        <v>3750</v>
      </c>
      <c r="H183" s="89">
        <f>янв.25!E178</f>
        <v>1250</v>
      </c>
      <c r="I183" s="89">
        <f>фев.25!E178</f>
        <v>1250</v>
      </c>
      <c r="J183" s="89">
        <f>мар.25!E178</f>
        <v>1250</v>
      </c>
      <c r="K183" s="90">
        <f t="shared" si="12"/>
        <v>3750</v>
      </c>
      <c r="L183" s="91">
        <f>апр.25!E178</f>
        <v>1250</v>
      </c>
      <c r="M183" s="91">
        <f>май.25!E178</f>
        <v>1250</v>
      </c>
      <c r="N183" s="91">
        <f>июн.25!E178</f>
        <v>1250</v>
      </c>
      <c r="O183" s="90">
        <f t="shared" si="13"/>
        <v>3750</v>
      </c>
      <c r="P183" s="91">
        <f>июл.25!E178</f>
        <v>1250</v>
      </c>
      <c r="Q183" s="91">
        <f>авг.25!E178</f>
        <v>1250</v>
      </c>
      <c r="R183" s="91">
        <f>сен.25!E178</f>
        <v>1250</v>
      </c>
      <c r="S183" s="90">
        <f t="shared" si="14"/>
        <v>2500</v>
      </c>
      <c r="T183" s="91">
        <f>окт.25!E178</f>
        <v>1250</v>
      </c>
      <c r="U183" s="91">
        <f>ноя.25!E178</f>
        <v>1250</v>
      </c>
      <c r="V183" s="91">
        <f>дек.25!E178</f>
        <v>0</v>
      </c>
    </row>
    <row r="184" spans="1:22" x14ac:dyDescent="0.25">
      <c r="A184" s="98"/>
      <c r="B184" s="124"/>
      <c r="C184" s="16">
        <v>167</v>
      </c>
      <c r="D184" s="121">
        <v>-2500</v>
      </c>
      <c r="E184" s="118">
        <f t="shared" si="10"/>
        <v>-5000</v>
      </c>
      <c r="F184" s="88">
        <f>янв.25!F179+фев.25!F179+мар.25!F179+апр.25!F179+май.25!F179+июн.25!F179+июл.25!F179+авг.25!F179+сен.25!F179+окт.25!F179+ноя.25!F179+дек.25!F179</f>
        <v>11250</v>
      </c>
      <c r="G184" s="88">
        <f t="shared" si="11"/>
        <v>3750</v>
      </c>
      <c r="H184" s="89">
        <f>янв.25!E179</f>
        <v>1250</v>
      </c>
      <c r="I184" s="89">
        <f>фев.25!E179</f>
        <v>1250</v>
      </c>
      <c r="J184" s="89">
        <f>мар.25!E179</f>
        <v>1250</v>
      </c>
      <c r="K184" s="90">
        <f t="shared" si="12"/>
        <v>3750</v>
      </c>
      <c r="L184" s="91">
        <f>апр.25!E179</f>
        <v>1250</v>
      </c>
      <c r="M184" s="91">
        <f>май.25!E179</f>
        <v>1250</v>
      </c>
      <c r="N184" s="91">
        <f>июн.25!E179</f>
        <v>1250</v>
      </c>
      <c r="O184" s="90">
        <f t="shared" si="13"/>
        <v>3750</v>
      </c>
      <c r="P184" s="91">
        <f>июл.25!E179</f>
        <v>1250</v>
      </c>
      <c r="Q184" s="91">
        <f>авг.25!E179</f>
        <v>1250</v>
      </c>
      <c r="R184" s="91">
        <f>сен.25!E179</f>
        <v>1250</v>
      </c>
      <c r="S184" s="90">
        <f t="shared" si="14"/>
        <v>2500</v>
      </c>
      <c r="T184" s="91">
        <f>окт.25!E179</f>
        <v>1250</v>
      </c>
      <c r="U184" s="91">
        <f>ноя.25!E179</f>
        <v>1250</v>
      </c>
      <c r="V184" s="91">
        <f>дек.25!E179</f>
        <v>0</v>
      </c>
    </row>
    <row r="185" spans="1:22" x14ac:dyDescent="0.25">
      <c r="A185" s="98"/>
      <c r="B185" s="124"/>
      <c r="C185" s="16">
        <v>168</v>
      </c>
      <c r="D185" s="121">
        <v>-1250</v>
      </c>
      <c r="E185" s="118">
        <f t="shared" si="10"/>
        <v>-3750</v>
      </c>
      <c r="F185" s="88">
        <f>янв.25!F180+фев.25!F180+мар.25!F180+апр.25!F180+май.25!F180+июн.25!F180+июл.25!F180+авг.25!F180+сен.25!F180+окт.25!F180+ноя.25!F180+дек.25!F180</f>
        <v>11250</v>
      </c>
      <c r="G185" s="88">
        <f t="shared" si="11"/>
        <v>3750</v>
      </c>
      <c r="H185" s="89">
        <f>янв.25!E180</f>
        <v>1250</v>
      </c>
      <c r="I185" s="89">
        <f>фев.25!E180</f>
        <v>1250</v>
      </c>
      <c r="J185" s="89">
        <f>мар.25!E180</f>
        <v>1250</v>
      </c>
      <c r="K185" s="90">
        <f t="shared" si="12"/>
        <v>3750</v>
      </c>
      <c r="L185" s="91">
        <f>апр.25!E180</f>
        <v>1250</v>
      </c>
      <c r="M185" s="91">
        <f>май.25!E180</f>
        <v>1250</v>
      </c>
      <c r="N185" s="91">
        <f>июн.25!E180</f>
        <v>1250</v>
      </c>
      <c r="O185" s="90">
        <f t="shared" si="13"/>
        <v>3750</v>
      </c>
      <c r="P185" s="91">
        <f>июл.25!E180</f>
        <v>1250</v>
      </c>
      <c r="Q185" s="91">
        <f>авг.25!E180</f>
        <v>1250</v>
      </c>
      <c r="R185" s="91">
        <f>сен.25!E180</f>
        <v>1250</v>
      </c>
      <c r="S185" s="90">
        <f t="shared" si="14"/>
        <v>2500</v>
      </c>
      <c r="T185" s="91">
        <f>окт.25!E180</f>
        <v>1250</v>
      </c>
      <c r="U185" s="91">
        <f>ноя.25!E180</f>
        <v>1250</v>
      </c>
      <c r="V185" s="91">
        <f>дек.25!E180</f>
        <v>0</v>
      </c>
    </row>
    <row r="186" spans="1:22" x14ac:dyDescent="0.25">
      <c r="A186" s="98"/>
      <c r="B186" s="124"/>
      <c r="C186" s="16">
        <v>169</v>
      </c>
      <c r="D186" s="121">
        <v>-13750</v>
      </c>
      <c r="E186" s="118">
        <f t="shared" si="10"/>
        <v>-8750</v>
      </c>
      <c r="F186" s="88">
        <f>янв.25!F181+фев.25!F181+мар.25!F181+апр.25!F181+май.25!F181+июн.25!F181+июл.25!F181+авг.25!F181+сен.25!F181+окт.25!F181+ноя.25!F181+дек.25!F181</f>
        <v>18750</v>
      </c>
      <c r="G186" s="88">
        <f t="shared" si="11"/>
        <v>3750</v>
      </c>
      <c r="H186" s="89">
        <f>янв.25!E181</f>
        <v>1250</v>
      </c>
      <c r="I186" s="89">
        <f>фев.25!E181</f>
        <v>1250</v>
      </c>
      <c r="J186" s="89">
        <f>мар.25!E181</f>
        <v>1250</v>
      </c>
      <c r="K186" s="90">
        <f t="shared" si="12"/>
        <v>3750</v>
      </c>
      <c r="L186" s="91">
        <f>апр.25!E181</f>
        <v>1250</v>
      </c>
      <c r="M186" s="91">
        <f>май.25!E181</f>
        <v>1250</v>
      </c>
      <c r="N186" s="91">
        <f>июн.25!E181</f>
        <v>1250</v>
      </c>
      <c r="O186" s="90">
        <f t="shared" si="13"/>
        <v>3750</v>
      </c>
      <c r="P186" s="91">
        <f>июл.25!E181</f>
        <v>1250</v>
      </c>
      <c r="Q186" s="91">
        <f>авг.25!E181</f>
        <v>1250</v>
      </c>
      <c r="R186" s="91">
        <f>сен.25!E181</f>
        <v>1250</v>
      </c>
      <c r="S186" s="90">
        <f t="shared" si="14"/>
        <v>2500</v>
      </c>
      <c r="T186" s="91">
        <f>окт.25!E181</f>
        <v>1250</v>
      </c>
      <c r="U186" s="91">
        <f>ноя.25!E181</f>
        <v>1250</v>
      </c>
      <c r="V186" s="91">
        <f>дек.25!E181</f>
        <v>0</v>
      </c>
    </row>
    <row r="187" spans="1:22" x14ac:dyDescent="0.25">
      <c r="A187" s="101"/>
      <c r="B187" s="124"/>
      <c r="C187" s="16">
        <v>170</v>
      </c>
      <c r="D187" s="121">
        <v>-84500</v>
      </c>
      <c r="E187" s="118">
        <f t="shared" si="10"/>
        <v>-98250</v>
      </c>
      <c r="F187" s="88">
        <f>янв.25!F182+фев.25!F182+мар.25!F182+апр.25!F182+май.25!F182+июн.25!F182+июл.25!F182+авг.25!F182+сен.25!F182+окт.25!F182+ноя.25!F182+дек.25!F182</f>
        <v>0</v>
      </c>
      <c r="G187" s="88">
        <f t="shared" si="11"/>
        <v>3750</v>
      </c>
      <c r="H187" s="89">
        <f>янв.25!E182</f>
        <v>1250</v>
      </c>
      <c r="I187" s="89">
        <f>фев.25!E182</f>
        <v>1250</v>
      </c>
      <c r="J187" s="89">
        <f>мар.25!E182</f>
        <v>1250</v>
      </c>
      <c r="K187" s="90">
        <f t="shared" si="12"/>
        <v>3750</v>
      </c>
      <c r="L187" s="91">
        <f>апр.25!E182</f>
        <v>1250</v>
      </c>
      <c r="M187" s="91">
        <f>май.25!E182</f>
        <v>1250</v>
      </c>
      <c r="N187" s="91">
        <f>июн.25!E182</f>
        <v>1250</v>
      </c>
      <c r="O187" s="90">
        <f t="shared" si="13"/>
        <v>3750</v>
      </c>
      <c r="P187" s="91">
        <f>июл.25!E182</f>
        <v>1250</v>
      </c>
      <c r="Q187" s="91">
        <f>авг.25!E182</f>
        <v>1250</v>
      </c>
      <c r="R187" s="91">
        <f>сен.25!E182</f>
        <v>1250</v>
      </c>
      <c r="S187" s="90">
        <f t="shared" si="14"/>
        <v>2500</v>
      </c>
      <c r="T187" s="91">
        <f>окт.25!E182</f>
        <v>1250</v>
      </c>
      <c r="U187" s="91">
        <f>ноя.25!E182</f>
        <v>1250</v>
      </c>
      <c r="V187" s="91">
        <f>дек.25!E182</f>
        <v>0</v>
      </c>
    </row>
    <row r="188" spans="1:22" x14ac:dyDescent="0.25">
      <c r="A188" s="98"/>
      <c r="B188" s="124"/>
      <c r="C188" s="16">
        <v>171</v>
      </c>
      <c r="D188" s="121">
        <v>0</v>
      </c>
      <c r="E188" s="118">
        <f t="shared" si="10"/>
        <v>-8750</v>
      </c>
      <c r="F188" s="88">
        <f>янв.25!F183+фев.25!F183+мар.25!F183+апр.25!F183+май.25!F183+июн.25!F183+июл.25!F183+авг.25!F183+сен.25!F183+окт.25!F183+ноя.25!F183+дек.25!F183</f>
        <v>5000</v>
      </c>
      <c r="G188" s="88">
        <f t="shared" si="11"/>
        <v>3750</v>
      </c>
      <c r="H188" s="89">
        <f>янв.25!E183</f>
        <v>1250</v>
      </c>
      <c r="I188" s="89">
        <f>фев.25!E183</f>
        <v>1250</v>
      </c>
      <c r="J188" s="89">
        <f>мар.25!E183</f>
        <v>1250</v>
      </c>
      <c r="K188" s="90">
        <f t="shared" si="12"/>
        <v>3750</v>
      </c>
      <c r="L188" s="91">
        <f>апр.25!E183</f>
        <v>1250</v>
      </c>
      <c r="M188" s="91">
        <f>май.25!E183</f>
        <v>1250</v>
      </c>
      <c r="N188" s="91">
        <f>июн.25!E183</f>
        <v>1250</v>
      </c>
      <c r="O188" s="90">
        <f t="shared" si="13"/>
        <v>3750</v>
      </c>
      <c r="P188" s="91">
        <f>июл.25!E183</f>
        <v>1250</v>
      </c>
      <c r="Q188" s="91">
        <f>авг.25!E183</f>
        <v>1250</v>
      </c>
      <c r="R188" s="91">
        <f>сен.25!E183</f>
        <v>1250</v>
      </c>
      <c r="S188" s="90">
        <f t="shared" si="14"/>
        <v>2500</v>
      </c>
      <c r="T188" s="91">
        <f>окт.25!E183</f>
        <v>1250</v>
      </c>
      <c r="U188" s="91">
        <f>ноя.25!E183</f>
        <v>1250</v>
      </c>
      <c r="V188" s="91">
        <f>дек.25!E183</f>
        <v>0</v>
      </c>
    </row>
    <row r="189" spans="1:22" x14ac:dyDescent="0.25">
      <c r="A189" s="98"/>
      <c r="B189" s="124"/>
      <c r="C189" s="16">
        <v>172</v>
      </c>
      <c r="D189" s="121">
        <v>-1000</v>
      </c>
      <c r="E189" s="118">
        <f t="shared" si="10"/>
        <v>-1000</v>
      </c>
      <c r="F189" s="88">
        <f>янв.25!F184+фев.25!F184+мар.25!F184+апр.25!F184+май.25!F184+июн.25!F184+июл.25!F184+авг.25!F184+сен.25!F184+окт.25!F184+ноя.25!F184+дек.25!F184</f>
        <v>13750</v>
      </c>
      <c r="G189" s="88">
        <f t="shared" si="11"/>
        <v>3750</v>
      </c>
      <c r="H189" s="89">
        <f>янв.25!E184</f>
        <v>1250</v>
      </c>
      <c r="I189" s="89">
        <f>фев.25!E184</f>
        <v>1250</v>
      </c>
      <c r="J189" s="89">
        <f>мар.25!E184</f>
        <v>1250</v>
      </c>
      <c r="K189" s="90">
        <f t="shared" si="12"/>
        <v>3750</v>
      </c>
      <c r="L189" s="91">
        <f>апр.25!E184</f>
        <v>1250</v>
      </c>
      <c r="M189" s="91">
        <f>май.25!E184</f>
        <v>1250</v>
      </c>
      <c r="N189" s="91">
        <f>июн.25!E184</f>
        <v>1250</v>
      </c>
      <c r="O189" s="90">
        <f t="shared" si="13"/>
        <v>3750</v>
      </c>
      <c r="P189" s="91">
        <f>июл.25!E184</f>
        <v>1250</v>
      </c>
      <c r="Q189" s="91">
        <f>авг.25!E184</f>
        <v>1250</v>
      </c>
      <c r="R189" s="91">
        <f>сен.25!E184</f>
        <v>1250</v>
      </c>
      <c r="S189" s="90">
        <f t="shared" si="14"/>
        <v>2500</v>
      </c>
      <c r="T189" s="91">
        <f>окт.25!E184</f>
        <v>1250</v>
      </c>
      <c r="U189" s="91">
        <f>ноя.25!E184</f>
        <v>1250</v>
      </c>
      <c r="V189" s="91">
        <f>дек.25!E184</f>
        <v>0</v>
      </c>
    </row>
    <row r="190" spans="1:22" x14ac:dyDescent="0.25">
      <c r="A190" s="98"/>
      <c r="B190" s="124"/>
      <c r="C190" s="16">
        <v>173</v>
      </c>
      <c r="D190" s="121">
        <v>0</v>
      </c>
      <c r="E190" s="118">
        <f t="shared" si="10"/>
        <v>-6250</v>
      </c>
      <c r="F190" s="88">
        <f>янв.25!F185+фев.25!F185+мар.25!F185+апр.25!F185+май.25!F185+июн.25!F185+июл.25!F185+авг.25!F185+сен.25!F185+окт.25!F185+ноя.25!F185+дек.25!F185</f>
        <v>7500</v>
      </c>
      <c r="G190" s="88">
        <f t="shared" si="11"/>
        <v>3750</v>
      </c>
      <c r="H190" s="89">
        <f>янв.25!E185</f>
        <v>1250</v>
      </c>
      <c r="I190" s="89">
        <f>фев.25!E185</f>
        <v>1250</v>
      </c>
      <c r="J190" s="89">
        <f>мар.25!E185</f>
        <v>1250</v>
      </c>
      <c r="K190" s="90">
        <f t="shared" si="12"/>
        <v>3750</v>
      </c>
      <c r="L190" s="91">
        <f>апр.25!E185</f>
        <v>1250</v>
      </c>
      <c r="M190" s="91">
        <f>май.25!E185</f>
        <v>1250</v>
      </c>
      <c r="N190" s="91">
        <f>июн.25!E185</f>
        <v>1250</v>
      </c>
      <c r="O190" s="90">
        <f t="shared" si="13"/>
        <v>3750</v>
      </c>
      <c r="P190" s="91">
        <f>июл.25!E185</f>
        <v>1250</v>
      </c>
      <c r="Q190" s="91">
        <f>авг.25!E185</f>
        <v>1250</v>
      </c>
      <c r="R190" s="91">
        <f>сен.25!E185</f>
        <v>1250</v>
      </c>
      <c r="S190" s="90">
        <f t="shared" si="14"/>
        <v>2500</v>
      </c>
      <c r="T190" s="91">
        <f>окт.25!E185</f>
        <v>1250</v>
      </c>
      <c r="U190" s="91">
        <f>ноя.25!E185</f>
        <v>1250</v>
      </c>
      <c r="V190" s="91">
        <f>дек.25!E185</f>
        <v>0</v>
      </c>
    </row>
    <row r="191" spans="1:22" x14ac:dyDescent="0.25">
      <c r="A191" s="98"/>
      <c r="B191" s="124"/>
      <c r="C191" s="16">
        <v>174</v>
      </c>
      <c r="D191" s="121">
        <v>0</v>
      </c>
      <c r="E191" s="118">
        <f t="shared" si="10"/>
        <v>0</v>
      </c>
      <c r="F191" s="88">
        <f>янв.25!F186+фев.25!F186+мар.25!F186+апр.25!F186+май.25!F186+июн.25!F186+июл.25!F186+авг.25!F186+сен.25!F186+окт.25!F186+ноя.25!F186+дек.25!F186</f>
        <v>0</v>
      </c>
      <c r="G191" s="88">
        <f t="shared" si="11"/>
        <v>0</v>
      </c>
      <c r="H191" s="89">
        <f>янв.25!E186</f>
        <v>0</v>
      </c>
      <c r="I191" s="89">
        <f>фев.25!E186</f>
        <v>0</v>
      </c>
      <c r="J191" s="89">
        <f>мар.25!E186</f>
        <v>0</v>
      </c>
      <c r="K191" s="90">
        <f t="shared" si="12"/>
        <v>0</v>
      </c>
      <c r="L191" s="91">
        <f>апр.25!E186</f>
        <v>0</v>
      </c>
      <c r="M191" s="91">
        <f>май.25!E186</f>
        <v>0</v>
      </c>
      <c r="N191" s="91">
        <f>июн.25!E186</f>
        <v>0</v>
      </c>
      <c r="O191" s="90">
        <f t="shared" si="13"/>
        <v>0</v>
      </c>
      <c r="P191" s="91">
        <f>июл.25!E186</f>
        <v>0</v>
      </c>
      <c r="Q191" s="91">
        <f>авг.25!E186</f>
        <v>0</v>
      </c>
      <c r="R191" s="91">
        <f>сен.25!E186</f>
        <v>0</v>
      </c>
      <c r="S191" s="90">
        <f t="shared" si="14"/>
        <v>0</v>
      </c>
      <c r="T191" s="91">
        <f>окт.25!E186</f>
        <v>0</v>
      </c>
      <c r="U191" s="91">
        <f>ноя.25!E186</f>
        <v>0</v>
      </c>
      <c r="V191" s="91">
        <f>дек.25!E186</f>
        <v>0</v>
      </c>
    </row>
    <row r="192" spans="1:22" x14ac:dyDescent="0.25">
      <c r="A192" s="98"/>
      <c r="B192" s="124"/>
      <c r="C192" s="16">
        <v>175</v>
      </c>
      <c r="D192" s="121">
        <v>-6250</v>
      </c>
      <c r="E192" s="118">
        <f t="shared" si="10"/>
        <v>-16500</v>
      </c>
      <c r="F192" s="88">
        <f>янв.25!F187+фев.25!F187+мар.25!F187+апр.25!F187+май.25!F187+июн.25!F187+июл.25!F187+авг.25!F187+сен.25!F187+окт.25!F187+ноя.25!F187+дек.25!F187</f>
        <v>3500</v>
      </c>
      <c r="G192" s="88">
        <f t="shared" si="11"/>
        <v>3750</v>
      </c>
      <c r="H192" s="89">
        <f>янв.25!E187</f>
        <v>1250</v>
      </c>
      <c r="I192" s="89">
        <f>фев.25!E187</f>
        <v>1250</v>
      </c>
      <c r="J192" s="89">
        <f>мар.25!E187</f>
        <v>1250</v>
      </c>
      <c r="K192" s="90">
        <f t="shared" si="12"/>
        <v>3750</v>
      </c>
      <c r="L192" s="91">
        <f>апр.25!E187</f>
        <v>1250</v>
      </c>
      <c r="M192" s="91">
        <f>май.25!E187</f>
        <v>1250</v>
      </c>
      <c r="N192" s="91">
        <f>июн.25!E187</f>
        <v>1250</v>
      </c>
      <c r="O192" s="90">
        <f t="shared" si="13"/>
        <v>3750</v>
      </c>
      <c r="P192" s="91">
        <f>июл.25!E187</f>
        <v>1250</v>
      </c>
      <c r="Q192" s="91">
        <f>авг.25!E187</f>
        <v>1250</v>
      </c>
      <c r="R192" s="91">
        <f>сен.25!E187</f>
        <v>1250</v>
      </c>
      <c r="S192" s="90">
        <f t="shared" si="14"/>
        <v>2500</v>
      </c>
      <c r="T192" s="91">
        <f>окт.25!E187</f>
        <v>1250</v>
      </c>
      <c r="U192" s="91">
        <f>ноя.25!E187</f>
        <v>1250</v>
      </c>
      <c r="V192" s="91">
        <f>дек.25!E187</f>
        <v>0</v>
      </c>
    </row>
    <row r="193" spans="1:22" x14ac:dyDescent="0.25">
      <c r="A193" s="98"/>
      <c r="B193" s="124"/>
      <c r="C193" s="16">
        <v>176</v>
      </c>
      <c r="D193" s="121">
        <v>0</v>
      </c>
      <c r="E193" s="118">
        <f t="shared" si="10"/>
        <v>0</v>
      </c>
      <c r="F193" s="88">
        <f>янв.25!F188+фев.25!F188+мар.25!F188+апр.25!F188+май.25!F188+июн.25!F188+июл.25!F188+авг.25!F188+сен.25!F188+окт.25!F188+ноя.25!F188+дек.25!F188</f>
        <v>0</v>
      </c>
      <c r="G193" s="88">
        <f t="shared" si="11"/>
        <v>0</v>
      </c>
      <c r="H193" s="89">
        <f>янв.25!E188</f>
        <v>0</v>
      </c>
      <c r="I193" s="89">
        <f>фев.25!E188</f>
        <v>0</v>
      </c>
      <c r="J193" s="89">
        <f>мар.25!E188</f>
        <v>0</v>
      </c>
      <c r="K193" s="90">
        <f t="shared" si="12"/>
        <v>0</v>
      </c>
      <c r="L193" s="91">
        <f>апр.25!E188</f>
        <v>0</v>
      </c>
      <c r="M193" s="91">
        <f>май.25!E188</f>
        <v>0</v>
      </c>
      <c r="N193" s="91">
        <f>июн.25!E188</f>
        <v>0</v>
      </c>
      <c r="O193" s="90">
        <f t="shared" si="13"/>
        <v>0</v>
      </c>
      <c r="P193" s="91">
        <f>июл.25!E188</f>
        <v>0</v>
      </c>
      <c r="Q193" s="91">
        <f>авг.25!E188</f>
        <v>0</v>
      </c>
      <c r="R193" s="91">
        <f>сен.25!E188</f>
        <v>0</v>
      </c>
      <c r="S193" s="90">
        <f t="shared" si="14"/>
        <v>0</v>
      </c>
      <c r="T193" s="91">
        <f>окт.25!E188</f>
        <v>0</v>
      </c>
      <c r="U193" s="91">
        <f>ноя.25!E188</f>
        <v>0</v>
      </c>
      <c r="V193" s="91">
        <f>дек.25!E188</f>
        <v>0</v>
      </c>
    </row>
    <row r="194" spans="1:22" x14ac:dyDescent="0.25">
      <c r="A194" s="98"/>
      <c r="B194" s="124"/>
      <c r="C194" s="16">
        <v>177</v>
      </c>
      <c r="D194" s="121">
        <v>0</v>
      </c>
      <c r="E194" s="118">
        <f t="shared" si="10"/>
        <v>0</v>
      </c>
      <c r="F194" s="88">
        <f>янв.25!F189+фев.25!F189+мар.25!F189+апр.25!F189+май.25!F189+июн.25!F189+июл.25!F189+авг.25!F189+сен.25!F189+окт.25!F189+ноя.25!F189+дек.25!F189</f>
        <v>0</v>
      </c>
      <c r="G194" s="88">
        <f t="shared" si="11"/>
        <v>0</v>
      </c>
      <c r="H194" s="89">
        <f>янв.25!E189</f>
        <v>0</v>
      </c>
      <c r="I194" s="89">
        <f>фев.25!E189</f>
        <v>0</v>
      </c>
      <c r="J194" s="89">
        <f>мар.25!E189</f>
        <v>0</v>
      </c>
      <c r="K194" s="90">
        <f t="shared" si="12"/>
        <v>0</v>
      </c>
      <c r="L194" s="91">
        <f>апр.25!E189</f>
        <v>0</v>
      </c>
      <c r="M194" s="91">
        <f>май.25!E189</f>
        <v>0</v>
      </c>
      <c r="N194" s="91">
        <f>июн.25!E189</f>
        <v>0</v>
      </c>
      <c r="O194" s="90">
        <f t="shared" si="13"/>
        <v>0</v>
      </c>
      <c r="P194" s="91">
        <f>июл.25!E189</f>
        <v>0</v>
      </c>
      <c r="Q194" s="91">
        <f>авг.25!E189</f>
        <v>0</v>
      </c>
      <c r="R194" s="91">
        <f>сен.25!E189</f>
        <v>0</v>
      </c>
      <c r="S194" s="90">
        <f t="shared" si="14"/>
        <v>0</v>
      </c>
      <c r="T194" s="91">
        <f>окт.25!E189</f>
        <v>0</v>
      </c>
      <c r="U194" s="91">
        <f>ноя.25!E189</f>
        <v>0</v>
      </c>
      <c r="V194" s="91">
        <f>дек.25!E189</f>
        <v>0</v>
      </c>
    </row>
    <row r="195" spans="1:22" x14ac:dyDescent="0.25">
      <c r="A195" s="98"/>
      <c r="B195" s="124"/>
      <c r="C195" s="16">
        <v>178</v>
      </c>
      <c r="D195" s="121">
        <v>0</v>
      </c>
      <c r="E195" s="118">
        <f t="shared" si="10"/>
        <v>0</v>
      </c>
      <c r="F195" s="88">
        <f>янв.25!F190+фев.25!F190+мар.25!F190+апр.25!F190+май.25!F190+июн.25!F190+июл.25!F190+авг.25!F190+сен.25!F190+окт.25!F190+ноя.25!F190+дек.25!F190</f>
        <v>0</v>
      </c>
      <c r="G195" s="88">
        <f t="shared" si="11"/>
        <v>0</v>
      </c>
      <c r="H195" s="89">
        <f>янв.25!E190</f>
        <v>0</v>
      </c>
      <c r="I195" s="89">
        <f>фев.25!E190</f>
        <v>0</v>
      </c>
      <c r="J195" s="89">
        <f>мар.25!E190</f>
        <v>0</v>
      </c>
      <c r="K195" s="90">
        <f t="shared" si="12"/>
        <v>0</v>
      </c>
      <c r="L195" s="91">
        <f>апр.25!E190</f>
        <v>0</v>
      </c>
      <c r="M195" s="91">
        <f>май.25!E190</f>
        <v>0</v>
      </c>
      <c r="N195" s="91">
        <f>июн.25!E190</f>
        <v>0</v>
      </c>
      <c r="O195" s="90">
        <f t="shared" si="13"/>
        <v>0</v>
      </c>
      <c r="P195" s="91">
        <f>июл.25!E190</f>
        <v>0</v>
      </c>
      <c r="Q195" s="91">
        <f>авг.25!E190</f>
        <v>0</v>
      </c>
      <c r="R195" s="91">
        <f>сен.25!E190</f>
        <v>0</v>
      </c>
      <c r="S195" s="90">
        <f t="shared" si="14"/>
        <v>0</v>
      </c>
      <c r="T195" s="91">
        <f>окт.25!E190</f>
        <v>0</v>
      </c>
      <c r="U195" s="91">
        <f>ноя.25!E190</f>
        <v>0</v>
      </c>
      <c r="V195" s="91">
        <f>дек.25!E190</f>
        <v>0</v>
      </c>
    </row>
    <row r="196" spans="1:22" x14ac:dyDescent="0.25">
      <c r="A196" s="98"/>
      <c r="B196" s="124"/>
      <c r="C196" s="16">
        <v>179</v>
      </c>
      <c r="D196" s="121">
        <v>0</v>
      </c>
      <c r="E196" s="118">
        <f t="shared" si="10"/>
        <v>0</v>
      </c>
      <c r="F196" s="88">
        <f>янв.25!F191+фев.25!F191+мар.25!F191+апр.25!F191+май.25!F191+июн.25!F191+июл.25!F191+авг.25!F191+сен.25!F191+окт.25!F191+ноя.25!F191+дек.25!F191</f>
        <v>0</v>
      </c>
      <c r="G196" s="88">
        <f t="shared" si="11"/>
        <v>0</v>
      </c>
      <c r="H196" s="89">
        <f>янв.25!E191</f>
        <v>0</v>
      </c>
      <c r="I196" s="89">
        <f>фев.25!E191</f>
        <v>0</v>
      </c>
      <c r="J196" s="89">
        <f>мар.25!E191</f>
        <v>0</v>
      </c>
      <c r="K196" s="90">
        <f t="shared" si="12"/>
        <v>0</v>
      </c>
      <c r="L196" s="91">
        <f>апр.25!E191</f>
        <v>0</v>
      </c>
      <c r="M196" s="91">
        <f>май.25!E191</f>
        <v>0</v>
      </c>
      <c r="N196" s="91">
        <f>июн.25!E191</f>
        <v>0</v>
      </c>
      <c r="O196" s="90">
        <f t="shared" si="13"/>
        <v>0</v>
      </c>
      <c r="P196" s="91">
        <f>июл.25!E191</f>
        <v>0</v>
      </c>
      <c r="Q196" s="91">
        <f>авг.25!E191</f>
        <v>0</v>
      </c>
      <c r="R196" s="91">
        <f>сен.25!E191</f>
        <v>0</v>
      </c>
      <c r="S196" s="90">
        <f t="shared" si="14"/>
        <v>0</v>
      </c>
      <c r="T196" s="91">
        <f>окт.25!E191</f>
        <v>0</v>
      </c>
      <c r="U196" s="91">
        <f>ноя.25!E191</f>
        <v>0</v>
      </c>
      <c r="V196" s="91">
        <f>дек.25!E191</f>
        <v>0</v>
      </c>
    </row>
    <row r="197" spans="1:22" x14ac:dyDescent="0.25">
      <c r="A197" s="98"/>
      <c r="B197" s="124"/>
      <c r="C197" s="16">
        <v>180</v>
      </c>
      <c r="D197" s="121">
        <v>-1250</v>
      </c>
      <c r="E197" s="118">
        <f t="shared" si="10"/>
        <v>-2500</v>
      </c>
      <c r="F197" s="88">
        <f>янв.25!F192+фев.25!F192+мар.25!F192+апр.25!F192+май.25!F192+июн.25!F192+июл.25!F192+авг.25!F192+сен.25!F192+окт.25!F192+ноя.25!F192+дек.25!F192</f>
        <v>12500</v>
      </c>
      <c r="G197" s="88">
        <f t="shared" si="11"/>
        <v>3750</v>
      </c>
      <c r="H197" s="89">
        <f>янв.25!E192</f>
        <v>1250</v>
      </c>
      <c r="I197" s="89">
        <f>фев.25!E192</f>
        <v>1250</v>
      </c>
      <c r="J197" s="89">
        <f>мар.25!E192</f>
        <v>1250</v>
      </c>
      <c r="K197" s="90">
        <f t="shared" si="12"/>
        <v>3750</v>
      </c>
      <c r="L197" s="91">
        <f>апр.25!E192</f>
        <v>1250</v>
      </c>
      <c r="M197" s="91">
        <f>май.25!E192</f>
        <v>1250</v>
      </c>
      <c r="N197" s="91">
        <f>июн.25!E192</f>
        <v>1250</v>
      </c>
      <c r="O197" s="90">
        <f t="shared" si="13"/>
        <v>3750</v>
      </c>
      <c r="P197" s="91">
        <f>июл.25!E192</f>
        <v>1250</v>
      </c>
      <c r="Q197" s="91">
        <f>авг.25!E192</f>
        <v>1250</v>
      </c>
      <c r="R197" s="91">
        <f>сен.25!E192</f>
        <v>1250</v>
      </c>
      <c r="S197" s="90">
        <f t="shared" si="14"/>
        <v>2500</v>
      </c>
      <c r="T197" s="91">
        <f>окт.25!E192</f>
        <v>1250</v>
      </c>
      <c r="U197" s="91">
        <f>ноя.25!E192</f>
        <v>1250</v>
      </c>
      <c r="V197" s="91">
        <f>дек.25!E192</f>
        <v>0</v>
      </c>
    </row>
    <row r="198" spans="1:22" x14ac:dyDescent="0.25">
      <c r="A198" s="98"/>
      <c r="B198" s="124"/>
      <c r="C198" s="16">
        <v>181</v>
      </c>
      <c r="D198" s="121">
        <v>-2600</v>
      </c>
      <c r="E198" s="118">
        <f t="shared" si="10"/>
        <v>-3850</v>
      </c>
      <c r="F198" s="88">
        <f>янв.25!F193+фев.25!F193+мар.25!F193+апр.25!F193+май.25!F193+июн.25!F193+июл.25!F193+авг.25!F193+сен.25!F193+окт.25!F193+ноя.25!F193+дек.25!F193</f>
        <v>12500</v>
      </c>
      <c r="G198" s="88">
        <f t="shared" si="11"/>
        <v>3750</v>
      </c>
      <c r="H198" s="89">
        <f>янв.25!E193</f>
        <v>1250</v>
      </c>
      <c r="I198" s="89">
        <f>фев.25!E193</f>
        <v>1250</v>
      </c>
      <c r="J198" s="89">
        <f>мар.25!E193</f>
        <v>1250</v>
      </c>
      <c r="K198" s="90">
        <f t="shared" si="12"/>
        <v>3750</v>
      </c>
      <c r="L198" s="91">
        <f>апр.25!E193</f>
        <v>1250</v>
      </c>
      <c r="M198" s="91">
        <f>май.25!E193</f>
        <v>1250</v>
      </c>
      <c r="N198" s="91">
        <f>июн.25!E193</f>
        <v>1250</v>
      </c>
      <c r="O198" s="90">
        <f t="shared" si="13"/>
        <v>3750</v>
      </c>
      <c r="P198" s="91">
        <f>июл.25!E193</f>
        <v>1250</v>
      </c>
      <c r="Q198" s="91">
        <f>авг.25!E193</f>
        <v>1250</v>
      </c>
      <c r="R198" s="91">
        <f>сен.25!E193</f>
        <v>1250</v>
      </c>
      <c r="S198" s="90">
        <f t="shared" si="14"/>
        <v>2500</v>
      </c>
      <c r="T198" s="91">
        <f>окт.25!E193</f>
        <v>1250</v>
      </c>
      <c r="U198" s="91">
        <f>ноя.25!E193</f>
        <v>1250</v>
      </c>
      <c r="V198" s="91">
        <f>дек.25!E193</f>
        <v>0</v>
      </c>
    </row>
    <row r="199" spans="1:22" x14ac:dyDescent="0.25">
      <c r="A199" s="98"/>
      <c r="B199" s="124"/>
      <c r="C199" s="16">
        <v>182</v>
      </c>
      <c r="D199" s="121">
        <v>-4350</v>
      </c>
      <c r="E199" s="118">
        <f t="shared" si="10"/>
        <v>-13100</v>
      </c>
      <c r="F199" s="88">
        <f>янв.25!F194+фев.25!F194+мар.25!F194+апр.25!F194+май.25!F194+июн.25!F194+июл.25!F194+авг.25!F194+сен.25!F194+окт.25!F194+ноя.25!F194+дек.25!F194</f>
        <v>5000</v>
      </c>
      <c r="G199" s="88">
        <f t="shared" si="11"/>
        <v>3750</v>
      </c>
      <c r="H199" s="89">
        <f>янв.25!E194</f>
        <v>1250</v>
      </c>
      <c r="I199" s="89">
        <f>фев.25!E194</f>
        <v>1250</v>
      </c>
      <c r="J199" s="89">
        <f>мар.25!E194</f>
        <v>1250</v>
      </c>
      <c r="K199" s="90">
        <f t="shared" si="12"/>
        <v>3750</v>
      </c>
      <c r="L199" s="91">
        <f>апр.25!E194</f>
        <v>1250</v>
      </c>
      <c r="M199" s="91">
        <f>май.25!E194</f>
        <v>1250</v>
      </c>
      <c r="N199" s="91">
        <f>июн.25!E194</f>
        <v>1250</v>
      </c>
      <c r="O199" s="90">
        <f t="shared" si="13"/>
        <v>3750</v>
      </c>
      <c r="P199" s="91">
        <f>июл.25!E194</f>
        <v>1250</v>
      </c>
      <c r="Q199" s="91">
        <f>авг.25!E194</f>
        <v>1250</v>
      </c>
      <c r="R199" s="91">
        <f>сен.25!E194</f>
        <v>1250</v>
      </c>
      <c r="S199" s="90">
        <f t="shared" si="14"/>
        <v>2500</v>
      </c>
      <c r="T199" s="91">
        <f>окт.25!E194</f>
        <v>1250</v>
      </c>
      <c r="U199" s="91">
        <f>ноя.25!E194</f>
        <v>1250</v>
      </c>
      <c r="V199" s="91">
        <f>дек.25!E194</f>
        <v>0</v>
      </c>
    </row>
    <row r="200" spans="1:22" x14ac:dyDescent="0.25">
      <c r="A200" s="98"/>
      <c r="B200" s="124"/>
      <c r="C200" s="16">
        <v>183</v>
      </c>
      <c r="D200" s="121">
        <v>0</v>
      </c>
      <c r="E200" s="118">
        <f t="shared" si="10"/>
        <v>-1250</v>
      </c>
      <c r="F200" s="88">
        <f>янв.25!F195+фев.25!F195+мар.25!F195+апр.25!F195+май.25!F195+июн.25!F195+июл.25!F195+авг.25!F195+сен.25!F195+окт.25!F195+ноя.25!F195+дек.25!F195</f>
        <v>12500</v>
      </c>
      <c r="G200" s="88">
        <f t="shared" si="11"/>
        <v>3750</v>
      </c>
      <c r="H200" s="89">
        <f>янв.25!E195</f>
        <v>1250</v>
      </c>
      <c r="I200" s="89">
        <f>фев.25!E195</f>
        <v>1250</v>
      </c>
      <c r="J200" s="89">
        <f>мар.25!E195</f>
        <v>1250</v>
      </c>
      <c r="K200" s="90">
        <f t="shared" si="12"/>
        <v>3750</v>
      </c>
      <c r="L200" s="91">
        <f>апр.25!E195</f>
        <v>1250</v>
      </c>
      <c r="M200" s="91">
        <f>май.25!E195</f>
        <v>1250</v>
      </c>
      <c r="N200" s="91">
        <f>июн.25!E195</f>
        <v>1250</v>
      </c>
      <c r="O200" s="90">
        <f t="shared" si="13"/>
        <v>3750</v>
      </c>
      <c r="P200" s="91">
        <f>июл.25!E195</f>
        <v>1250</v>
      </c>
      <c r="Q200" s="91">
        <f>авг.25!E195</f>
        <v>1250</v>
      </c>
      <c r="R200" s="91">
        <f>сен.25!E195</f>
        <v>1250</v>
      </c>
      <c r="S200" s="90">
        <f t="shared" si="14"/>
        <v>2500</v>
      </c>
      <c r="T200" s="91">
        <f>окт.25!E195</f>
        <v>1250</v>
      </c>
      <c r="U200" s="91">
        <f>ноя.25!E195</f>
        <v>1250</v>
      </c>
      <c r="V200" s="91">
        <f>дек.25!E195</f>
        <v>0</v>
      </c>
    </row>
    <row r="201" spans="1:22" x14ac:dyDescent="0.25">
      <c r="A201" s="98"/>
      <c r="B201" s="124"/>
      <c r="C201" s="16">
        <v>184</v>
      </c>
      <c r="D201" s="121">
        <v>1300</v>
      </c>
      <c r="E201" s="118">
        <f t="shared" si="10"/>
        <v>-8450</v>
      </c>
      <c r="F201" s="88">
        <f>янв.25!F196+фев.25!F196+мар.25!F196+апр.25!F196+май.25!F196+июн.25!F196+июл.25!F196+авг.25!F196+сен.25!F196+окт.25!F196+ноя.25!F196+дек.25!F196</f>
        <v>4000</v>
      </c>
      <c r="G201" s="88">
        <f t="shared" si="11"/>
        <v>3750</v>
      </c>
      <c r="H201" s="89">
        <f>янв.25!E196</f>
        <v>1250</v>
      </c>
      <c r="I201" s="89">
        <f>фев.25!E196</f>
        <v>1250</v>
      </c>
      <c r="J201" s="89">
        <f>мар.25!E196</f>
        <v>1250</v>
      </c>
      <c r="K201" s="90">
        <f t="shared" si="12"/>
        <v>3750</v>
      </c>
      <c r="L201" s="91">
        <f>апр.25!E196</f>
        <v>1250</v>
      </c>
      <c r="M201" s="91">
        <f>май.25!E196</f>
        <v>1250</v>
      </c>
      <c r="N201" s="91">
        <f>июн.25!E196</f>
        <v>1250</v>
      </c>
      <c r="O201" s="90">
        <f t="shared" si="13"/>
        <v>3750</v>
      </c>
      <c r="P201" s="91">
        <f>июл.25!E196</f>
        <v>1250</v>
      </c>
      <c r="Q201" s="91">
        <f>авг.25!E196</f>
        <v>1250</v>
      </c>
      <c r="R201" s="91">
        <f>сен.25!E196</f>
        <v>1250</v>
      </c>
      <c r="S201" s="90">
        <f t="shared" si="14"/>
        <v>2500</v>
      </c>
      <c r="T201" s="91">
        <f>окт.25!E196</f>
        <v>1250</v>
      </c>
      <c r="U201" s="91">
        <f>ноя.25!E196</f>
        <v>1250</v>
      </c>
      <c r="V201" s="91">
        <f>дек.25!E196</f>
        <v>0</v>
      </c>
    </row>
    <row r="202" spans="1:22" x14ac:dyDescent="0.25">
      <c r="A202" s="101"/>
      <c r="B202" s="124"/>
      <c r="C202" s="16">
        <v>185</v>
      </c>
      <c r="D202" s="121">
        <v>2500</v>
      </c>
      <c r="E202" s="118">
        <f t="shared" si="10"/>
        <v>1250</v>
      </c>
      <c r="F202" s="88">
        <f>янв.25!F197+фев.25!F197+мар.25!F197+апр.25!F197+май.25!F197+июн.25!F197+июл.25!F197+авг.25!F197+сен.25!F197+окт.25!F197+ноя.25!F197+дек.25!F197</f>
        <v>12500</v>
      </c>
      <c r="G202" s="88">
        <f t="shared" si="11"/>
        <v>3750</v>
      </c>
      <c r="H202" s="89">
        <f>янв.25!E197</f>
        <v>1250</v>
      </c>
      <c r="I202" s="89">
        <f>фев.25!E197</f>
        <v>1250</v>
      </c>
      <c r="J202" s="89">
        <f>мар.25!E197</f>
        <v>1250</v>
      </c>
      <c r="K202" s="90">
        <f t="shared" si="12"/>
        <v>3750</v>
      </c>
      <c r="L202" s="91">
        <f>апр.25!E197</f>
        <v>1250</v>
      </c>
      <c r="M202" s="91">
        <f>май.25!E197</f>
        <v>1250</v>
      </c>
      <c r="N202" s="91">
        <f>июн.25!E197</f>
        <v>1250</v>
      </c>
      <c r="O202" s="90">
        <f t="shared" si="13"/>
        <v>3750</v>
      </c>
      <c r="P202" s="91">
        <f>июл.25!E197</f>
        <v>1250</v>
      </c>
      <c r="Q202" s="91">
        <f>авг.25!E197</f>
        <v>1250</v>
      </c>
      <c r="R202" s="91">
        <f>сен.25!E197</f>
        <v>1250</v>
      </c>
      <c r="S202" s="90">
        <f t="shared" si="14"/>
        <v>2500</v>
      </c>
      <c r="T202" s="91">
        <f>окт.25!E197</f>
        <v>1250</v>
      </c>
      <c r="U202" s="91">
        <f>ноя.25!E197</f>
        <v>1250</v>
      </c>
      <c r="V202" s="91">
        <f>дек.25!E197</f>
        <v>0</v>
      </c>
    </row>
    <row r="203" spans="1:22" x14ac:dyDescent="0.25">
      <c r="A203" s="98"/>
      <c r="B203" s="124"/>
      <c r="C203" s="16">
        <v>186</v>
      </c>
      <c r="D203" s="121">
        <v>1250</v>
      </c>
      <c r="E203" s="118">
        <f t="shared" si="10"/>
        <v>-3750</v>
      </c>
      <c r="F203" s="88">
        <f>янв.25!F198+фев.25!F198+мар.25!F198+апр.25!F198+май.25!F198+июн.25!F198+июл.25!F198+авг.25!F198+сен.25!F198+окт.25!F198+ноя.25!F198+дек.25!F198</f>
        <v>8750</v>
      </c>
      <c r="G203" s="88">
        <f t="shared" si="11"/>
        <v>3750</v>
      </c>
      <c r="H203" s="89">
        <f>янв.25!E198</f>
        <v>1250</v>
      </c>
      <c r="I203" s="89">
        <f>фев.25!E198</f>
        <v>1250</v>
      </c>
      <c r="J203" s="89">
        <f>мар.25!E198</f>
        <v>1250</v>
      </c>
      <c r="K203" s="90">
        <f t="shared" si="12"/>
        <v>3750</v>
      </c>
      <c r="L203" s="91">
        <f>апр.25!E198</f>
        <v>1250</v>
      </c>
      <c r="M203" s="91">
        <f>май.25!E198</f>
        <v>1250</v>
      </c>
      <c r="N203" s="91">
        <f>июн.25!E198</f>
        <v>1250</v>
      </c>
      <c r="O203" s="90">
        <f t="shared" si="13"/>
        <v>3750</v>
      </c>
      <c r="P203" s="91">
        <f>июл.25!E198</f>
        <v>1250</v>
      </c>
      <c r="Q203" s="91">
        <f>авг.25!E198</f>
        <v>1250</v>
      </c>
      <c r="R203" s="91">
        <f>сен.25!E198</f>
        <v>1250</v>
      </c>
      <c r="S203" s="90">
        <f t="shared" si="14"/>
        <v>2500</v>
      </c>
      <c r="T203" s="91">
        <f>окт.25!E198</f>
        <v>1250</v>
      </c>
      <c r="U203" s="91">
        <f>ноя.25!E198</f>
        <v>1250</v>
      </c>
      <c r="V203" s="91">
        <f>дек.25!E198</f>
        <v>0</v>
      </c>
    </row>
    <row r="204" spans="1:22" x14ac:dyDescent="0.25">
      <c r="A204" s="98"/>
      <c r="B204" s="124"/>
      <c r="C204" s="16">
        <v>187</v>
      </c>
      <c r="D204" s="121">
        <v>130</v>
      </c>
      <c r="E204" s="118">
        <f t="shared" si="10"/>
        <v>-1120</v>
      </c>
      <c r="F204" s="88">
        <f>янв.25!F199+фев.25!F199+мар.25!F199+апр.25!F199+май.25!F199+июн.25!F199+июл.25!F199+авг.25!F199+сен.25!F199+окт.25!F199+ноя.25!F199+дек.25!F199</f>
        <v>12500</v>
      </c>
      <c r="G204" s="88">
        <f t="shared" si="11"/>
        <v>3750</v>
      </c>
      <c r="H204" s="89">
        <f>янв.25!E199</f>
        <v>1250</v>
      </c>
      <c r="I204" s="89">
        <f>фев.25!E199</f>
        <v>1250</v>
      </c>
      <c r="J204" s="89">
        <f>мар.25!E199</f>
        <v>1250</v>
      </c>
      <c r="K204" s="90">
        <f t="shared" si="12"/>
        <v>3750</v>
      </c>
      <c r="L204" s="91">
        <f>апр.25!E199</f>
        <v>1250</v>
      </c>
      <c r="M204" s="91">
        <f>май.25!E199</f>
        <v>1250</v>
      </c>
      <c r="N204" s="91">
        <f>июн.25!E199</f>
        <v>1250</v>
      </c>
      <c r="O204" s="90">
        <f t="shared" si="13"/>
        <v>3750</v>
      </c>
      <c r="P204" s="91">
        <f>июл.25!E199</f>
        <v>1250</v>
      </c>
      <c r="Q204" s="91">
        <f>авг.25!E199</f>
        <v>1250</v>
      </c>
      <c r="R204" s="91">
        <f>сен.25!E199</f>
        <v>1250</v>
      </c>
      <c r="S204" s="90">
        <f t="shared" si="14"/>
        <v>2500</v>
      </c>
      <c r="T204" s="91">
        <f>окт.25!E199</f>
        <v>1250</v>
      </c>
      <c r="U204" s="91">
        <f>ноя.25!E199</f>
        <v>1250</v>
      </c>
      <c r="V204" s="91">
        <f>дек.25!E199</f>
        <v>0</v>
      </c>
    </row>
    <row r="205" spans="1:22" x14ac:dyDescent="0.25">
      <c r="A205" s="98"/>
      <c r="B205" s="124"/>
      <c r="C205" s="16">
        <v>188</v>
      </c>
      <c r="D205" s="121">
        <v>0</v>
      </c>
      <c r="E205" s="118">
        <f t="shared" si="10"/>
        <v>-2500</v>
      </c>
      <c r="F205" s="88">
        <f>янв.25!F200+фев.25!F200+мар.25!F200+апр.25!F200+май.25!F200+июн.25!F200+июл.25!F200+авг.25!F200+сен.25!F200+окт.25!F200+ноя.25!F200+дек.25!F200</f>
        <v>11250</v>
      </c>
      <c r="G205" s="88">
        <f t="shared" si="11"/>
        <v>3750</v>
      </c>
      <c r="H205" s="89">
        <f>янв.25!E200</f>
        <v>1250</v>
      </c>
      <c r="I205" s="89">
        <f>фев.25!E200</f>
        <v>1250</v>
      </c>
      <c r="J205" s="89">
        <f>мар.25!E200</f>
        <v>1250</v>
      </c>
      <c r="K205" s="90">
        <f t="shared" si="12"/>
        <v>3750</v>
      </c>
      <c r="L205" s="91">
        <f>апр.25!E200</f>
        <v>1250</v>
      </c>
      <c r="M205" s="91">
        <f>май.25!E200</f>
        <v>1250</v>
      </c>
      <c r="N205" s="91">
        <f>июн.25!E200</f>
        <v>1250</v>
      </c>
      <c r="O205" s="90">
        <f t="shared" si="13"/>
        <v>3750</v>
      </c>
      <c r="P205" s="91">
        <f>июл.25!E200</f>
        <v>1250</v>
      </c>
      <c r="Q205" s="91">
        <f>авг.25!E200</f>
        <v>1250</v>
      </c>
      <c r="R205" s="91">
        <f>сен.25!E200</f>
        <v>1250</v>
      </c>
      <c r="S205" s="90">
        <f t="shared" si="14"/>
        <v>2500</v>
      </c>
      <c r="T205" s="91">
        <f>окт.25!E200</f>
        <v>1250</v>
      </c>
      <c r="U205" s="91">
        <f>ноя.25!E200</f>
        <v>1250</v>
      </c>
      <c r="V205" s="91">
        <f>дек.25!E200</f>
        <v>0</v>
      </c>
    </row>
    <row r="206" spans="1:22" x14ac:dyDescent="0.25">
      <c r="A206" s="98"/>
      <c r="B206" s="124"/>
      <c r="C206" s="16">
        <v>189</v>
      </c>
      <c r="D206" s="121">
        <v>0</v>
      </c>
      <c r="E206" s="118">
        <f t="shared" si="10"/>
        <v>-13750</v>
      </c>
      <c r="F206" s="88">
        <f>янв.25!F201+фев.25!F201+мар.25!F201+апр.25!F201+май.25!F201+июн.25!F201+июл.25!F201+авг.25!F201+сен.25!F201+окт.25!F201+ноя.25!F201+дек.25!F201</f>
        <v>0</v>
      </c>
      <c r="G206" s="88">
        <f t="shared" si="11"/>
        <v>3750</v>
      </c>
      <c r="H206" s="89">
        <f>янв.25!E201</f>
        <v>1250</v>
      </c>
      <c r="I206" s="89">
        <f>фев.25!E201</f>
        <v>1250</v>
      </c>
      <c r="J206" s="89">
        <f>мар.25!E201</f>
        <v>1250</v>
      </c>
      <c r="K206" s="90">
        <f t="shared" si="12"/>
        <v>3750</v>
      </c>
      <c r="L206" s="91">
        <f>апр.25!E201</f>
        <v>1250</v>
      </c>
      <c r="M206" s="91">
        <f>май.25!E201</f>
        <v>1250</v>
      </c>
      <c r="N206" s="91">
        <f>июн.25!E201</f>
        <v>1250</v>
      </c>
      <c r="O206" s="90">
        <f t="shared" si="13"/>
        <v>3750</v>
      </c>
      <c r="P206" s="91">
        <f>июл.25!E201</f>
        <v>1250</v>
      </c>
      <c r="Q206" s="91">
        <f>авг.25!E201</f>
        <v>1250</v>
      </c>
      <c r="R206" s="91">
        <f>сен.25!E201</f>
        <v>1250</v>
      </c>
      <c r="S206" s="90">
        <f t="shared" si="14"/>
        <v>2500</v>
      </c>
      <c r="T206" s="91">
        <f>окт.25!E201</f>
        <v>1250</v>
      </c>
      <c r="U206" s="91">
        <f>ноя.25!E201</f>
        <v>1250</v>
      </c>
      <c r="V206" s="91">
        <f>дек.25!E201</f>
        <v>0</v>
      </c>
    </row>
    <row r="207" spans="1:22" x14ac:dyDescent="0.25">
      <c r="A207" s="98"/>
      <c r="B207" s="124"/>
      <c r="C207" s="16">
        <v>190</v>
      </c>
      <c r="D207" s="121">
        <v>-6250</v>
      </c>
      <c r="E207" s="118">
        <f t="shared" si="10"/>
        <v>-5000</v>
      </c>
      <c r="F207" s="88">
        <f>янв.25!F202+фев.25!F202+мар.25!F202+апр.25!F202+май.25!F202+июн.25!F202+июл.25!F202+авг.25!F202+сен.25!F202+окт.25!F202+ноя.25!F202+дек.25!F202</f>
        <v>15000</v>
      </c>
      <c r="G207" s="88">
        <f t="shared" si="11"/>
        <v>3750</v>
      </c>
      <c r="H207" s="89">
        <f>янв.25!E202</f>
        <v>1250</v>
      </c>
      <c r="I207" s="89">
        <f>фев.25!E202</f>
        <v>1250</v>
      </c>
      <c r="J207" s="89">
        <f>мар.25!E202</f>
        <v>1250</v>
      </c>
      <c r="K207" s="90">
        <f t="shared" si="12"/>
        <v>3750</v>
      </c>
      <c r="L207" s="91">
        <f>апр.25!E202</f>
        <v>1250</v>
      </c>
      <c r="M207" s="91">
        <f>май.25!E202</f>
        <v>1250</v>
      </c>
      <c r="N207" s="91">
        <f>июн.25!E202</f>
        <v>1250</v>
      </c>
      <c r="O207" s="90">
        <f t="shared" si="13"/>
        <v>3750</v>
      </c>
      <c r="P207" s="91">
        <f>июл.25!E202</f>
        <v>1250</v>
      </c>
      <c r="Q207" s="91">
        <f>авг.25!E202</f>
        <v>1250</v>
      </c>
      <c r="R207" s="91">
        <f>сен.25!E202</f>
        <v>1250</v>
      </c>
      <c r="S207" s="90">
        <f t="shared" si="14"/>
        <v>2500</v>
      </c>
      <c r="T207" s="91">
        <f>окт.25!E202</f>
        <v>1250</v>
      </c>
      <c r="U207" s="91">
        <f>ноя.25!E202</f>
        <v>1250</v>
      </c>
      <c r="V207" s="91">
        <f>дек.25!E202</f>
        <v>0</v>
      </c>
    </row>
    <row r="208" spans="1:22" x14ac:dyDescent="0.25">
      <c r="A208" s="98"/>
      <c r="B208" s="124"/>
      <c r="C208" s="16">
        <v>191</v>
      </c>
      <c r="D208" s="121">
        <v>0</v>
      </c>
      <c r="E208" s="118">
        <f t="shared" si="10"/>
        <v>-1250</v>
      </c>
      <c r="F208" s="88">
        <f>янв.25!F203+фев.25!F203+мар.25!F203+апр.25!F203+май.25!F203+июн.25!F203+июл.25!F203+авг.25!F203+сен.25!F203+окт.25!F203+ноя.25!F203+дек.25!F203</f>
        <v>12500</v>
      </c>
      <c r="G208" s="88">
        <f t="shared" si="11"/>
        <v>3750</v>
      </c>
      <c r="H208" s="89">
        <f>янв.25!E203</f>
        <v>1250</v>
      </c>
      <c r="I208" s="89">
        <f>фев.25!E203</f>
        <v>1250</v>
      </c>
      <c r="J208" s="89">
        <f>мар.25!E203</f>
        <v>1250</v>
      </c>
      <c r="K208" s="90">
        <f t="shared" si="12"/>
        <v>3750</v>
      </c>
      <c r="L208" s="91">
        <f>апр.25!E203</f>
        <v>1250</v>
      </c>
      <c r="M208" s="91">
        <f>май.25!E203</f>
        <v>1250</v>
      </c>
      <c r="N208" s="91">
        <f>июн.25!E203</f>
        <v>1250</v>
      </c>
      <c r="O208" s="90">
        <f t="shared" si="13"/>
        <v>3750</v>
      </c>
      <c r="P208" s="91">
        <f>июл.25!E203</f>
        <v>1250</v>
      </c>
      <c r="Q208" s="91">
        <f>авг.25!E203</f>
        <v>1250</v>
      </c>
      <c r="R208" s="91">
        <f>сен.25!E203</f>
        <v>1250</v>
      </c>
      <c r="S208" s="90">
        <f t="shared" si="14"/>
        <v>2500</v>
      </c>
      <c r="T208" s="91">
        <f>окт.25!E203</f>
        <v>1250</v>
      </c>
      <c r="U208" s="91">
        <f>ноя.25!E203</f>
        <v>1250</v>
      </c>
      <c r="V208" s="91">
        <f>дек.25!E203</f>
        <v>0</v>
      </c>
    </row>
    <row r="209" spans="1:22" x14ac:dyDescent="0.25">
      <c r="A209" s="98"/>
      <c r="B209" s="124"/>
      <c r="C209" s="16">
        <v>192</v>
      </c>
      <c r="D209" s="121">
        <v>1250</v>
      </c>
      <c r="E209" s="118">
        <f t="shared" si="10"/>
        <v>0</v>
      </c>
      <c r="F209" s="88">
        <f>янв.25!F204+фев.25!F204+мар.25!F204+апр.25!F204+май.25!F204+июн.25!F204+июл.25!F204+авг.25!F204+сен.25!F204+окт.25!F204+ноя.25!F204+дек.25!F204</f>
        <v>12500</v>
      </c>
      <c r="G209" s="88">
        <f t="shared" si="11"/>
        <v>3750</v>
      </c>
      <c r="H209" s="89">
        <f>янв.25!E204</f>
        <v>1250</v>
      </c>
      <c r="I209" s="89">
        <f>фев.25!E204</f>
        <v>1250</v>
      </c>
      <c r="J209" s="89">
        <f>мар.25!E204</f>
        <v>1250</v>
      </c>
      <c r="K209" s="90">
        <f t="shared" si="12"/>
        <v>3750</v>
      </c>
      <c r="L209" s="91">
        <f>апр.25!E204</f>
        <v>1250</v>
      </c>
      <c r="M209" s="91">
        <f>май.25!E204</f>
        <v>1250</v>
      </c>
      <c r="N209" s="91">
        <f>июн.25!E204</f>
        <v>1250</v>
      </c>
      <c r="O209" s="90">
        <f t="shared" si="13"/>
        <v>3750</v>
      </c>
      <c r="P209" s="91">
        <f>июл.25!E204</f>
        <v>1250</v>
      </c>
      <c r="Q209" s="91">
        <f>авг.25!E204</f>
        <v>1250</v>
      </c>
      <c r="R209" s="91">
        <f>сен.25!E204</f>
        <v>1250</v>
      </c>
      <c r="S209" s="90">
        <f t="shared" si="14"/>
        <v>2500</v>
      </c>
      <c r="T209" s="91">
        <f>окт.25!E204</f>
        <v>1250</v>
      </c>
      <c r="U209" s="91">
        <f>ноя.25!E204</f>
        <v>1250</v>
      </c>
      <c r="V209" s="91">
        <f>дек.25!E204</f>
        <v>0</v>
      </c>
    </row>
    <row r="210" spans="1:22" x14ac:dyDescent="0.25">
      <c r="A210" s="98"/>
      <c r="B210" s="124"/>
      <c r="C210" s="16" t="s">
        <v>37</v>
      </c>
      <c r="D210" s="121">
        <v>2500</v>
      </c>
      <c r="E210" s="118">
        <f t="shared" si="10"/>
        <v>-11250</v>
      </c>
      <c r="F210" s="88">
        <f>янв.25!F205+фев.25!F205+мар.25!F205+апр.25!F205+май.25!F205+июн.25!F205+июл.25!F205+авг.25!F205+сен.25!F205+окт.25!F205+ноя.25!F205+дек.25!F205</f>
        <v>0</v>
      </c>
      <c r="G210" s="88">
        <f t="shared" si="11"/>
        <v>3750</v>
      </c>
      <c r="H210" s="89">
        <f>янв.25!E205</f>
        <v>1250</v>
      </c>
      <c r="I210" s="89">
        <f>фев.25!E205</f>
        <v>1250</v>
      </c>
      <c r="J210" s="89">
        <f>мар.25!E205</f>
        <v>1250</v>
      </c>
      <c r="K210" s="90">
        <f t="shared" si="12"/>
        <v>3750</v>
      </c>
      <c r="L210" s="91">
        <f>апр.25!E205</f>
        <v>1250</v>
      </c>
      <c r="M210" s="91">
        <f>май.25!E205</f>
        <v>1250</v>
      </c>
      <c r="N210" s="91">
        <f>июн.25!E205</f>
        <v>1250</v>
      </c>
      <c r="O210" s="90">
        <f t="shared" si="13"/>
        <v>3750</v>
      </c>
      <c r="P210" s="91">
        <f>июл.25!E205</f>
        <v>1250</v>
      </c>
      <c r="Q210" s="91">
        <f>авг.25!E205</f>
        <v>1250</v>
      </c>
      <c r="R210" s="91">
        <f>сен.25!E205</f>
        <v>1250</v>
      </c>
      <c r="S210" s="90">
        <f t="shared" si="14"/>
        <v>2500</v>
      </c>
      <c r="T210" s="91">
        <f>окт.25!E205</f>
        <v>1250</v>
      </c>
      <c r="U210" s="91">
        <f>ноя.25!E205</f>
        <v>1250</v>
      </c>
      <c r="V210" s="91">
        <f>дек.25!E205</f>
        <v>0</v>
      </c>
    </row>
    <row r="211" spans="1:22" x14ac:dyDescent="0.25">
      <c r="A211" s="98"/>
      <c r="B211" s="124"/>
      <c r="C211" s="16">
        <v>193</v>
      </c>
      <c r="D211" s="121">
        <v>-5250</v>
      </c>
      <c r="E211" s="118">
        <f t="shared" ref="E211:E277" si="15">F211-G211-K211-O211-S211+D211</f>
        <v>-8750</v>
      </c>
      <c r="F211" s="88">
        <f>янв.25!F206+фев.25!F206+мар.25!F206+апр.25!F206+май.25!F206+июн.25!F206+июл.25!F206+авг.25!F206+сен.25!F206+окт.25!F206+ноя.25!F206+дек.25!F206</f>
        <v>10250</v>
      </c>
      <c r="G211" s="88">
        <f t="shared" ref="G211:G276" si="16">H211+I211+J211</f>
        <v>3750</v>
      </c>
      <c r="H211" s="89">
        <f>янв.25!E206</f>
        <v>1250</v>
      </c>
      <c r="I211" s="89">
        <f>фев.25!E206</f>
        <v>1250</v>
      </c>
      <c r="J211" s="89">
        <f>мар.25!E206</f>
        <v>1250</v>
      </c>
      <c r="K211" s="90">
        <f t="shared" ref="K211:K276" si="17">N211+M211+L211</f>
        <v>3750</v>
      </c>
      <c r="L211" s="91">
        <f>апр.25!E206</f>
        <v>1250</v>
      </c>
      <c r="M211" s="91">
        <f>май.25!E206</f>
        <v>1250</v>
      </c>
      <c r="N211" s="91">
        <f>июн.25!E206</f>
        <v>1250</v>
      </c>
      <c r="O211" s="90">
        <f t="shared" ref="O211:O276" si="18">P211+Q211+R211</f>
        <v>3750</v>
      </c>
      <c r="P211" s="91">
        <f>июл.25!E206</f>
        <v>1250</v>
      </c>
      <c r="Q211" s="91">
        <f>авг.25!E206</f>
        <v>1250</v>
      </c>
      <c r="R211" s="91">
        <f>сен.25!E206</f>
        <v>1250</v>
      </c>
      <c r="S211" s="90">
        <f t="shared" ref="S211:S276" si="19">T211+U211+V211</f>
        <v>2500</v>
      </c>
      <c r="T211" s="91">
        <f>окт.25!E206</f>
        <v>1250</v>
      </c>
      <c r="U211" s="91">
        <f>ноя.25!E206</f>
        <v>1250</v>
      </c>
      <c r="V211" s="91">
        <f>дек.25!E206</f>
        <v>0</v>
      </c>
    </row>
    <row r="212" spans="1:22" x14ac:dyDescent="0.25">
      <c r="A212" s="98"/>
      <c r="B212" s="124"/>
      <c r="C212" s="16">
        <v>194</v>
      </c>
      <c r="D212" s="121">
        <v>-12500</v>
      </c>
      <c r="E212" s="118">
        <f t="shared" si="15"/>
        <v>2500</v>
      </c>
      <c r="F212" s="88">
        <f>янв.25!F207+фев.25!F207+мар.25!F207+апр.25!F207+май.25!F207+июн.25!F207+июл.25!F207+авг.25!F207+сен.25!F207+окт.25!F207+ноя.25!F207+дек.25!F207</f>
        <v>28750</v>
      </c>
      <c r="G212" s="88">
        <f t="shared" si="16"/>
        <v>3750</v>
      </c>
      <c r="H212" s="89">
        <f>янв.25!E207</f>
        <v>1250</v>
      </c>
      <c r="I212" s="89">
        <f>фев.25!E207</f>
        <v>1250</v>
      </c>
      <c r="J212" s="89">
        <f>мар.25!E207</f>
        <v>1250</v>
      </c>
      <c r="K212" s="90">
        <f t="shared" si="17"/>
        <v>3750</v>
      </c>
      <c r="L212" s="91">
        <f>апр.25!E207</f>
        <v>1250</v>
      </c>
      <c r="M212" s="91">
        <f>май.25!E207</f>
        <v>1250</v>
      </c>
      <c r="N212" s="91">
        <f>июн.25!E207</f>
        <v>1250</v>
      </c>
      <c r="O212" s="90">
        <f t="shared" si="18"/>
        <v>3750</v>
      </c>
      <c r="P212" s="91">
        <f>июл.25!E207</f>
        <v>1250</v>
      </c>
      <c r="Q212" s="91">
        <f>авг.25!E207</f>
        <v>1250</v>
      </c>
      <c r="R212" s="91">
        <f>сен.25!E207</f>
        <v>1250</v>
      </c>
      <c r="S212" s="90">
        <f t="shared" si="19"/>
        <v>2500</v>
      </c>
      <c r="T212" s="91">
        <f>окт.25!E207</f>
        <v>1250</v>
      </c>
      <c r="U212" s="91">
        <f>ноя.25!E207</f>
        <v>1250</v>
      </c>
      <c r="V212" s="91">
        <f>дек.25!E207</f>
        <v>0</v>
      </c>
    </row>
    <row r="213" spans="1:22" x14ac:dyDescent="0.25">
      <c r="A213" s="101"/>
      <c r="B213" s="124"/>
      <c r="C213" s="16">
        <v>195</v>
      </c>
      <c r="D213" s="121">
        <v>1250.0999999999999</v>
      </c>
      <c r="E213" s="118">
        <f t="shared" si="15"/>
        <v>-1249.9000000000001</v>
      </c>
      <c r="F213" s="88">
        <f>янв.25!F208+фев.25!F208+мар.25!F208+апр.25!F208+май.25!F208+июн.25!F208+июл.25!F208+авг.25!F208+сен.25!F208+окт.25!F208+ноя.25!F208+дек.25!F208</f>
        <v>11250</v>
      </c>
      <c r="G213" s="88">
        <f t="shared" si="16"/>
        <v>3750</v>
      </c>
      <c r="H213" s="89">
        <f>янв.25!E208</f>
        <v>1250</v>
      </c>
      <c r="I213" s="89">
        <f>фев.25!E208</f>
        <v>1250</v>
      </c>
      <c r="J213" s="89">
        <f>мар.25!E208</f>
        <v>1250</v>
      </c>
      <c r="K213" s="90">
        <f t="shared" si="17"/>
        <v>3750</v>
      </c>
      <c r="L213" s="91">
        <f>апр.25!E208</f>
        <v>1250</v>
      </c>
      <c r="M213" s="91">
        <f>май.25!E208</f>
        <v>1250</v>
      </c>
      <c r="N213" s="91">
        <f>июн.25!E208</f>
        <v>1250</v>
      </c>
      <c r="O213" s="90">
        <f t="shared" si="18"/>
        <v>3750</v>
      </c>
      <c r="P213" s="91">
        <f>июл.25!E208</f>
        <v>1250</v>
      </c>
      <c r="Q213" s="91">
        <f>авг.25!E208</f>
        <v>1250</v>
      </c>
      <c r="R213" s="91">
        <f>сен.25!E208</f>
        <v>1250</v>
      </c>
      <c r="S213" s="90">
        <f t="shared" si="19"/>
        <v>2500</v>
      </c>
      <c r="T213" s="91">
        <f>окт.25!E208</f>
        <v>1250</v>
      </c>
      <c r="U213" s="91">
        <f>ноя.25!E208</f>
        <v>1250</v>
      </c>
      <c r="V213" s="91">
        <f>дек.25!E208</f>
        <v>0</v>
      </c>
    </row>
    <row r="214" spans="1:22" x14ac:dyDescent="0.25">
      <c r="A214" s="98"/>
      <c r="B214" s="124"/>
      <c r="C214" s="16">
        <v>196</v>
      </c>
      <c r="D214" s="121">
        <v>0</v>
      </c>
      <c r="E214" s="118">
        <f t="shared" si="15"/>
        <v>0</v>
      </c>
      <c r="F214" s="88">
        <f>янв.25!F209+фев.25!F209+мар.25!F209+апр.25!F209+май.25!F209+июн.25!F209+июл.25!F209+авг.25!F209+сен.25!F209+окт.25!F209+ноя.25!F209+дек.25!F209</f>
        <v>0</v>
      </c>
      <c r="G214" s="88">
        <f t="shared" si="16"/>
        <v>0</v>
      </c>
      <c r="H214" s="89">
        <f>янв.25!E209</f>
        <v>0</v>
      </c>
      <c r="I214" s="89">
        <f>фев.25!E209</f>
        <v>0</v>
      </c>
      <c r="J214" s="89">
        <f>мар.25!E209</f>
        <v>0</v>
      </c>
      <c r="K214" s="90">
        <f t="shared" si="17"/>
        <v>0</v>
      </c>
      <c r="L214" s="91">
        <f>апр.25!E209</f>
        <v>0</v>
      </c>
      <c r="M214" s="91">
        <f>май.25!E209</f>
        <v>0</v>
      </c>
      <c r="N214" s="91">
        <f>июн.25!E209</f>
        <v>0</v>
      </c>
      <c r="O214" s="90">
        <f t="shared" si="18"/>
        <v>0</v>
      </c>
      <c r="P214" s="91">
        <f>июл.25!E209</f>
        <v>0</v>
      </c>
      <c r="Q214" s="91">
        <f>авг.25!E209</f>
        <v>0</v>
      </c>
      <c r="R214" s="91">
        <f>сен.25!E209</f>
        <v>0</v>
      </c>
      <c r="S214" s="90">
        <f t="shared" si="19"/>
        <v>0</v>
      </c>
      <c r="T214" s="91">
        <f>окт.25!E209</f>
        <v>0</v>
      </c>
      <c r="U214" s="91">
        <f>ноя.25!E209</f>
        <v>0</v>
      </c>
      <c r="V214" s="91">
        <f>дек.25!E209</f>
        <v>0</v>
      </c>
    </row>
    <row r="215" spans="1:22" x14ac:dyDescent="0.25">
      <c r="A215" s="98"/>
      <c r="B215" s="124"/>
      <c r="C215" s="16">
        <v>197</v>
      </c>
      <c r="D215" s="121">
        <v>0</v>
      </c>
      <c r="E215" s="118">
        <f t="shared" si="15"/>
        <v>-1250</v>
      </c>
      <c r="F215" s="88">
        <f>янв.25!F210+фев.25!F210+мар.25!F210+апр.25!F210+май.25!F210+июн.25!F210+июл.25!F210+авг.25!F210+сен.25!F210+окт.25!F210+ноя.25!F210+дек.25!F210</f>
        <v>12500</v>
      </c>
      <c r="G215" s="88">
        <f t="shared" si="16"/>
        <v>3750</v>
      </c>
      <c r="H215" s="89">
        <f>янв.25!E210</f>
        <v>1250</v>
      </c>
      <c r="I215" s="89">
        <f>фев.25!E210</f>
        <v>1250</v>
      </c>
      <c r="J215" s="89">
        <f>мар.25!E210</f>
        <v>1250</v>
      </c>
      <c r="K215" s="90">
        <f t="shared" si="17"/>
        <v>3750</v>
      </c>
      <c r="L215" s="91">
        <f>апр.25!E210</f>
        <v>1250</v>
      </c>
      <c r="M215" s="91">
        <f>май.25!E210</f>
        <v>1250</v>
      </c>
      <c r="N215" s="91">
        <f>июн.25!E210</f>
        <v>1250</v>
      </c>
      <c r="O215" s="90">
        <f t="shared" si="18"/>
        <v>3750</v>
      </c>
      <c r="P215" s="91">
        <f>июл.25!E210</f>
        <v>1250</v>
      </c>
      <c r="Q215" s="91">
        <f>авг.25!E210</f>
        <v>1250</v>
      </c>
      <c r="R215" s="91">
        <f>сен.25!E210</f>
        <v>1250</v>
      </c>
      <c r="S215" s="90">
        <f t="shared" si="19"/>
        <v>2500</v>
      </c>
      <c r="T215" s="91">
        <f>окт.25!E210</f>
        <v>1250</v>
      </c>
      <c r="U215" s="91">
        <f>ноя.25!E210</f>
        <v>1250</v>
      </c>
      <c r="V215" s="91">
        <f>дек.25!E210</f>
        <v>0</v>
      </c>
    </row>
    <row r="216" spans="1:22" x14ac:dyDescent="0.25">
      <c r="A216" s="98"/>
      <c r="B216" s="124"/>
      <c r="C216" s="16">
        <v>198</v>
      </c>
      <c r="D216" s="121">
        <v>-43750</v>
      </c>
      <c r="E216" s="118">
        <f t="shared" si="15"/>
        <v>-57500</v>
      </c>
      <c r="F216" s="88">
        <f>янв.25!F211+фев.25!F211+мар.25!F211+апр.25!F211+май.25!F211+июн.25!F211+июл.25!F211+авг.25!F211+сен.25!F211+окт.25!F211+ноя.25!F211+дек.25!F211</f>
        <v>0</v>
      </c>
      <c r="G216" s="88">
        <f t="shared" si="16"/>
        <v>3750</v>
      </c>
      <c r="H216" s="89">
        <f>янв.25!E211</f>
        <v>1250</v>
      </c>
      <c r="I216" s="89">
        <f>фев.25!E211</f>
        <v>1250</v>
      </c>
      <c r="J216" s="89">
        <f>мар.25!E211</f>
        <v>1250</v>
      </c>
      <c r="K216" s="90">
        <f t="shared" si="17"/>
        <v>3750</v>
      </c>
      <c r="L216" s="91">
        <f>апр.25!E211</f>
        <v>1250</v>
      </c>
      <c r="M216" s="91">
        <f>май.25!E211</f>
        <v>1250</v>
      </c>
      <c r="N216" s="91">
        <f>июн.25!E211</f>
        <v>1250</v>
      </c>
      <c r="O216" s="90">
        <f t="shared" si="18"/>
        <v>3750</v>
      </c>
      <c r="P216" s="91">
        <f>июл.25!E211</f>
        <v>1250</v>
      </c>
      <c r="Q216" s="91">
        <f>авг.25!E211</f>
        <v>1250</v>
      </c>
      <c r="R216" s="91">
        <f>сен.25!E211</f>
        <v>1250</v>
      </c>
      <c r="S216" s="90">
        <f t="shared" si="19"/>
        <v>2500</v>
      </c>
      <c r="T216" s="91">
        <f>окт.25!E211</f>
        <v>1250</v>
      </c>
      <c r="U216" s="91">
        <f>ноя.25!E211</f>
        <v>1250</v>
      </c>
      <c r="V216" s="91">
        <f>дек.25!E211</f>
        <v>0</v>
      </c>
    </row>
    <row r="217" spans="1:22" x14ac:dyDescent="0.25">
      <c r="A217" s="98"/>
      <c r="B217" s="124"/>
      <c r="C217" s="16">
        <v>199</v>
      </c>
      <c r="D217" s="121">
        <v>1250</v>
      </c>
      <c r="E217" s="118">
        <f t="shared" si="15"/>
        <v>1250</v>
      </c>
      <c r="F217" s="88">
        <f>янв.25!F212+фев.25!F212+мар.25!F212+апр.25!F212+май.25!F212+июн.25!F212+июл.25!F212+авг.25!F212+сен.25!F212+окт.25!F212+ноя.25!F212+дек.25!F212</f>
        <v>13750</v>
      </c>
      <c r="G217" s="88">
        <f t="shared" si="16"/>
        <v>3750</v>
      </c>
      <c r="H217" s="89">
        <f>янв.25!E212</f>
        <v>1250</v>
      </c>
      <c r="I217" s="89">
        <f>фев.25!E212</f>
        <v>1250</v>
      </c>
      <c r="J217" s="89">
        <f>мар.25!E212</f>
        <v>1250</v>
      </c>
      <c r="K217" s="90">
        <f t="shared" si="17"/>
        <v>3750</v>
      </c>
      <c r="L217" s="91">
        <f>апр.25!E212</f>
        <v>1250</v>
      </c>
      <c r="M217" s="91">
        <f>май.25!E212</f>
        <v>1250</v>
      </c>
      <c r="N217" s="91">
        <f>июн.25!E212</f>
        <v>1250</v>
      </c>
      <c r="O217" s="90">
        <f t="shared" si="18"/>
        <v>3750</v>
      </c>
      <c r="P217" s="91">
        <f>июл.25!E212</f>
        <v>1250</v>
      </c>
      <c r="Q217" s="91">
        <f>авг.25!E212</f>
        <v>1250</v>
      </c>
      <c r="R217" s="91">
        <f>сен.25!E212</f>
        <v>1250</v>
      </c>
      <c r="S217" s="90">
        <f t="shared" si="19"/>
        <v>2500</v>
      </c>
      <c r="T217" s="91">
        <f>окт.25!E212</f>
        <v>1250</v>
      </c>
      <c r="U217" s="91">
        <f>ноя.25!E212</f>
        <v>1250</v>
      </c>
      <c r="V217" s="91">
        <f>дек.25!E212</f>
        <v>0</v>
      </c>
    </row>
    <row r="218" spans="1:22" x14ac:dyDescent="0.25">
      <c r="A218" s="98"/>
      <c r="B218" s="124"/>
      <c r="C218" s="16">
        <v>200</v>
      </c>
      <c r="D218" s="121">
        <v>-1250</v>
      </c>
      <c r="E218" s="118">
        <f t="shared" si="15"/>
        <v>-1250</v>
      </c>
      <c r="F218" s="88">
        <f>янв.25!F213+фев.25!F213+мар.25!F213+апр.25!F213+май.25!F213+июн.25!F213+июл.25!F213+авг.25!F213+сен.25!F213+окт.25!F213+ноя.25!F213+дек.25!F213</f>
        <v>13750</v>
      </c>
      <c r="G218" s="88">
        <f t="shared" si="16"/>
        <v>3750</v>
      </c>
      <c r="H218" s="89">
        <f>янв.25!E213</f>
        <v>1250</v>
      </c>
      <c r="I218" s="89">
        <f>фев.25!E213</f>
        <v>1250</v>
      </c>
      <c r="J218" s="89">
        <f>мар.25!E213</f>
        <v>1250</v>
      </c>
      <c r="K218" s="90">
        <f t="shared" si="17"/>
        <v>3750</v>
      </c>
      <c r="L218" s="91">
        <f>апр.25!E213</f>
        <v>1250</v>
      </c>
      <c r="M218" s="91">
        <f>май.25!E213</f>
        <v>1250</v>
      </c>
      <c r="N218" s="91">
        <f>июн.25!E213</f>
        <v>1250</v>
      </c>
      <c r="O218" s="90">
        <f t="shared" si="18"/>
        <v>3750</v>
      </c>
      <c r="P218" s="91">
        <f>июл.25!E213</f>
        <v>1250</v>
      </c>
      <c r="Q218" s="91">
        <f>авг.25!E213</f>
        <v>1250</v>
      </c>
      <c r="R218" s="91">
        <f>сен.25!E213</f>
        <v>1250</v>
      </c>
      <c r="S218" s="90">
        <f t="shared" si="19"/>
        <v>2500</v>
      </c>
      <c r="T218" s="91">
        <f>окт.25!E213</f>
        <v>1250</v>
      </c>
      <c r="U218" s="91">
        <f>ноя.25!E213</f>
        <v>1250</v>
      </c>
      <c r="V218" s="91">
        <f>дек.25!E213</f>
        <v>0</v>
      </c>
    </row>
    <row r="219" spans="1:22" x14ac:dyDescent="0.25">
      <c r="A219" s="98"/>
      <c r="B219" s="124"/>
      <c r="C219" s="16">
        <v>201</v>
      </c>
      <c r="D219" s="121">
        <v>-57550</v>
      </c>
      <c r="E219" s="118">
        <f t="shared" si="15"/>
        <v>-67550</v>
      </c>
      <c r="F219" s="88">
        <f>янв.25!F214+фев.25!F214+мар.25!F214+апр.25!F214+май.25!F214+июн.25!F214+июл.25!F214+авг.25!F214+сен.25!F214+окт.25!F214+ноя.25!F214+дек.25!F214</f>
        <v>3750</v>
      </c>
      <c r="G219" s="88">
        <f t="shared" si="16"/>
        <v>3750</v>
      </c>
      <c r="H219" s="89">
        <f>янв.25!E214</f>
        <v>1250</v>
      </c>
      <c r="I219" s="89">
        <f>фев.25!E214</f>
        <v>1250</v>
      </c>
      <c r="J219" s="89">
        <f>мар.25!E214</f>
        <v>1250</v>
      </c>
      <c r="K219" s="90">
        <f t="shared" si="17"/>
        <v>3750</v>
      </c>
      <c r="L219" s="91">
        <f>апр.25!E214</f>
        <v>1250</v>
      </c>
      <c r="M219" s="91">
        <f>май.25!E214</f>
        <v>1250</v>
      </c>
      <c r="N219" s="91">
        <f>июн.25!E214</f>
        <v>1250</v>
      </c>
      <c r="O219" s="90">
        <f t="shared" si="18"/>
        <v>3750</v>
      </c>
      <c r="P219" s="91">
        <f>июл.25!E214</f>
        <v>1250</v>
      </c>
      <c r="Q219" s="91">
        <f>авг.25!E214</f>
        <v>1250</v>
      </c>
      <c r="R219" s="91">
        <f>сен.25!E214</f>
        <v>1250</v>
      </c>
      <c r="S219" s="90">
        <f t="shared" si="19"/>
        <v>2500</v>
      </c>
      <c r="T219" s="91">
        <f>окт.25!E214</f>
        <v>1250</v>
      </c>
      <c r="U219" s="91">
        <f>ноя.25!E214</f>
        <v>1250</v>
      </c>
      <c r="V219" s="91">
        <f>дек.25!E214</f>
        <v>0</v>
      </c>
    </row>
    <row r="220" spans="1:22" x14ac:dyDescent="0.25">
      <c r="A220" s="98"/>
      <c r="B220" s="124"/>
      <c r="C220" s="16">
        <v>202</v>
      </c>
      <c r="D220" s="121">
        <v>-1250</v>
      </c>
      <c r="E220" s="118">
        <f t="shared" si="15"/>
        <v>-5000</v>
      </c>
      <c r="F220" s="88">
        <f>янв.25!F215+фев.25!F215+мар.25!F215+апр.25!F215+май.25!F215+июн.25!F215+июл.25!F215+авг.25!F215+сен.25!F215+окт.25!F215+ноя.25!F215+дек.25!F215</f>
        <v>10000</v>
      </c>
      <c r="G220" s="88">
        <f t="shared" si="16"/>
        <v>3750</v>
      </c>
      <c r="H220" s="89">
        <f>янв.25!E215</f>
        <v>1250</v>
      </c>
      <c r="I220" s="89">
        <f>фев.25!E215</f>
        <v>1250</v>
      </c>
      <c r="J220" s="89">
        <f>мар.25!E215</f>
        <v>1250</v>
      </c>
      <c r="K220" s="90">
        <f t="shared" si="17"/>
        <v>3750</v>
      </c>
      <c r="L220" s="91">
        <f>апр.25!E215</f>
        <v>1250</v>
      </c>
      <c r="M220" s="91">
        <f>май.25!E215</f>
        <v>1250</v>
      </c>
      <c r="N220" s="91">
        <f>июн.25!E215</f>
        <v>1250</v>
      </c>
      <c r="O220" s="90">
        <f t="shared" si="18"/>
        <v>3750</v>
      </c>
      <c r="P220" s="91">
        <f>июл.25!E215</f>
        <v>1250</v>
      </c>
      <c r="Q220" s="91">
        <f>авг.25!E215</f>
        <v>1250</v>
      </c>
      <c r="R220" s="91">
        <f>сен.25!E215</f>
        <v>1250</v>
      </c>
      <c r="S220" s="90">
        <f t="shared" si="19"/>
        <v>2500</v>
      </c>
      <c r="T220" s="91">
        <f>окт.25!E215</f>
        <v>1250</v>
      </c>
      <c r="U220" s="91">
        <f>ноя.25!E215</f>
        <v>1250</v>
      </c>
      <c r="V220" s="91">
        <f>дек.25!E215</f>
        <v>0</v>
      </c>
    </row>
    <row r="221" spans="1:22" ht="15.75" customHeight="1" x14ac:dyDescent="0.25">
      <c r="A221" s="98"/>
      <c r="B221" s="124"/>
      <c r="C221" s="16">
        <v>203</v>
      </c>
      <c r="D221" s="121">
        <v>-1100</v>
      </c>
      <c r="E221" s="118">
        <f t="shared" si="15"/>
        <v>-2850</v>
      </c>
      <c r="F221" s="88">
        <f>янв.25!F216+фев.25!F216+мар.25!F216+апр.25!F216+май.25!F216+июн.25!F216+июл.25!F216+авг.25!F216+сен.25!F216+окт.25!F216+ноя.25!F216+дек.25!F216</f>
        <v>12000</v>
      </c>
      <c r="G221" s="88">
        <f t="shared" si="16"/>
        <v>3750</v>
      </c>
      <c r="H221" s="89">
        <f>янв.25!E216</f>
        <v>1250</v>
      </c>
      <c r="I221" s="89">
        <f>фев.25!E216</f>
        <v>1250</v>
      </c>
      <c r="J221" s="89">
        <f>мар.25!E216</f>
        <v>1250</v>
      </c>
      <c r="K221" s="90">
        <f t="shared" si="17"/>
        <v>3750</v>
      </c>
      <c r="L221" s="91">
        <f>апр.25!E216</f>
        <v>1250</v>
      </c>
      <c r="M221" s="91">
        <f>май.25!E216</f>
        <v>1250</v>
      </c>
      <c r="N221" s="91">
        <f>июн.25!E216</f>
        <v>1250</v>
      </c>
      <c r="O221" s="90">
        <f t="shared" si="18"/>
        <v>3750</v>
      </c>
      <c r="P221" s="91">
        <f>июл.25!E216</f>
        <v>1250</v>
      </c>
      <c r="Q221" s="91">
        <f>авг.25!E216</f>
        <v>1250</v>
      </c>
      <c r="R221" s="91">
        <f>сен.25!E216</f>
        <v>1250</v>
      </c>
      <c r="S221" s="90">
        <f t="shared" si="19"/>
        <v>2500</v>
      </c>
      <c r="T221" s="91">
        <f>окт.25!E216</f>
        <v>1250</v>
      </c>
      <c r="U221" s="91">
        <f>ноя.25!E216</f>
        <v>1250</v>
      </c>
      <c r="V221" s="91">
        <f>дек.25!E216</f>
        <v>0</v>
      </c>
    </row>
    <row r="222" spans="1:22" x14ac:dyDescent="0.25">
      <c r="A222" s="98"/>
      <c r="B222" s="124"/>
      <c r="C222" s="16">
        <v>204</v>
      </c>
      <c r="D222" s="121">
        <v>-31250</v>
      </c>
      <c r="E222" s="118">
        <f t="shared" si="15"/>
        <v>-45000</v>
      </c>
      <c r="F222" s="88">
        <f>янв.25!F217+фев.25!F217+мар.25!F217+апр.25!F217+май.25!F217+июн.25!F217+июл.25!F217+авг.25!F217+сен.25!F217+окт.25!F217+ноя.25!F217+дек.25!F217</f>
        <v>0</v>
      </c>
      <c r="G222" s="88">
        <f t="shared" si="16"/>
        <v>3750</v>
      </c>
      <c r="H222" s="89">
        <f>янв.25!E217</f>
        <v>1250</v>
      </c>
      <c r="I222" s="89">
        <f>фев.25!E217</f>
        <v>1250</v>
      </c>
      <c r="J222" s="89">
        <f>мар.25!E217</f>
        <v>1250</v>
      </c>
      <c r="K222" s="90">
        <f t="shared" si="17"/>
        <v>3750</v>
      </c>
      <c r="L222" s="91">
        <f>апр.25!E217</f>
        <v>1250</v>
      </c>
      <c r="M222" s="91">
        <f>май.25!E217</f>
        <v>1250</v>
      </c>
      <c r="N222" s="91">
        <f>июн.25!E217</f>
        <v>1250</v>
      </c>
      <c r="O222" s="90">
        <f t="shared" si="18"/>
        <v>3750</v>
      </c>
      <c r="P222" s="91">
        <f>июл.25!E217</f>
        <v>1250</v>
      </c>
      <c r="Q222" s="91">
        <f>авг.25!E217</f>
        <v>1250</v>
      </c>
      <c r="R222" s="91">
        <f>сен.25!E217</f>
        <v>1250</v>
      </c>
      <c r="S222" s="90">
        <f t="shared" si="19"/>
        <v>2500</v>
      </c>
      <c r="T222" s="91">
        <f>окт.25!E217</f>
        <v>1250</v>
      </c>
      <c r="U222" s="91">
        <f>ноя.25!E217</f>
        <v>1250</v>
      </c>
      <c r="V222" s="91">
        <f>дек.25!E217</f>
        <v>0</v>
      </c>
    </row>
    <row r="223" spans="1:22" x14ac:dyDescent="0.25">
      <c r="A223" s="98"/>
      <c r="B223" s="124"/>
      <c r="C223" s="16">
        <v>205</v>
      </c>
      <c r="D223" s="121">
        <v>-2300</v>
      </c>
      <c r="E223" s="118">
        <f t="shared" si="15"/>
        <v>-5850</v>
      </c>
      <c r="F223" s="88">
        <f>янв.25!F218+фев.25!F218+мар.25!F218+апр.25!F218+май.25!F218+июн.25!F218+июл.25!F218+авг.25!F218+сен.25!F218+окт.25!F218+ноя.25!F218+дек.25!F218</f>
        <v>10200</v>
      </c>
      <c r="G223" s="88">
        <f t="shared" si="16"/>
        <v>3750</v>
      </c>
      <c r="H223" s="89">
        <f>янв.25!E218</f>
        <v>1250</v>
      </c>
      <c r="I223" s="89">
        <f>фев.25!E218</f>
        <v>1250</v>
      </c>
      <c r="J223" s="89">
        <f>мар.25!E218</f>
        <v>1250</v>
      </c>
      <c r="K223" s="90">
        <f t="shared" si="17"/>
        <v>3750</v>
      </c>
      <c r="L223" s="91">
        <f>апр.25!E218</f>
        <v>1250</v>
      </c>
      <c r="M223" s="91">
        <f>май.25!E218</f>
        <v>1250</v>
      </c>
      <c r="N223" s="91">
        <f>июн.25!E218</f>
        <v>1250</v>
      </c>
      <c r="O223" s="90">
        <f t="shared" si="18"/>
        <v>3750</v>
      </c>
      <c r="P223" s="91">
        <f>июл.25!E218</f>
        <v>1250</v>
      </c>
      <c r="Q223" s="91">
        <f>авг.25!E218</f>
        <v>1250</v>
      </c>
      <c r="R223" s="91">
        <f>сен.25!E218</f>
        <v>1250</v>
      </c>
      <c r="S223" s="90">
        <f t="shared" si="19"/>
        <v>2500</v>
      </c>
      <c r="T223" s="91">
        <f>окт.25!E218</f>
        <v>1250</v>
      </c>
      <c r="U223" s="91">
        <f>ноя.25!E218</f>
        <v>1250</v>
      </c>
      <c r="V223" s="91">
        <f>дек.25!E218</f>
        <v>0</v>
      </c>
    </row>
    <row r="224" spans="1:22" x14ac:dyDescent="0.25">
      <c r="A224" s="98"/>
      <c r="B224" s="124"/>
      <c r="C224" s="16">
        <v>206</v>
      </c>
      <c r="D224" s="121">
        <v>1250</v>
      </c>
      <c r="E224" s="118">
        <f t="shared" si="15"/>
        <v>-5000</v>
      </c>
      <c r="F224" s="88">
        <f>янв.25!F219+фев.25!F219+мар.25!F219+апр.25!F219+май.25!F219+июн.25!F219+июл.25!F219+авг.25!F219+сен.25!F219+окт.25!F219+ноя.25!F219+дек.25!F219</f>
        <v>7500</v>
      </c>
      <c r="G224" s="88">
        <f t="shared" si="16"/>
        <v>3750</v>
      </c>
      <c r="H224" s="89">
        <f>янв.25!E219</f>
        <v>1250</v>
      </c>
      <c r="I224" s="89">
        <f>фев.25!E219</f>
        <v>1250</v>
      </c>
      <c r="J224" s="89">
        <f>мар.25!E219</f>
        <v>1250</v>
      </c>
      <c r="K224" s="90">
        <f t="shared" si="17"/>
        <v>3750</v>
      </c>
      <c r="L224" s="91">
        <f>апр.25!E219</f>
        <v>1250</v>
      </c>
      <c r="M224" s="91">
        <f>май.25!E219</f>
        <v>1250</v>
      </c>
      <c r="N224" s="91">
        <f>июн.25!E219</f>
        <v>1250</v>
      </c>
      <c r="O224" s="90">
        <f t="shared" si="18"/>
        <v>3750</v>
      </c>
      <c r="P224" s="91">
        <f>июл.25!E219</f>
        <v>1250</v>
      </c>
      <c r="Q224" s="91">
        <f>авг.25!E219</f>
        <v>1250</v>
      </c>
      <c r="R224" s="91">
        <f>сен.25!E219</f>
        <v>1250</v>
      </c>
      <c r="S224" s="90">
        <f t="shared" si="19"/>
        <v>2500</v>
      </c>
      <c r="T224" s="91">
        <f>окт.25!E219</f>
        <v>1250</v>
      </c>
      <c r="U224" s="91">
        <f>ноя.25!E219</f>
        <v>1250</v>
      </c>
      <c r="V224" s="91">
        <f>дек.25!E219</f>
        <v>0</v>
      </c>
    </row>
    <row r="225" spans="1:22" x14ac:dyDescent="0.25">
      <c r="A225" s="98"/>
      <c r="B225" s="124"/>
      <c r="C225" s="16">
        <v>207</v>
      </c>
      <c r="D225" s="121">
        <v>-48750</v>
      </c>
      <c r="E225" s="118">
        <f t="shared" si="15"/>
        <v>-62500</v>
      </c>
      <c r="F225" s="88">
        <f>янв.25!F220+фев.25!F220+мар.25!F220+апр.25!F220+май.25!F220+июн.25!F220+июл.25!F220+авг.25!F220+сен.25!F220+окт.25!F220+ноя.25!F220+дек.25!F220</f>
        <v>0</v>
      </c>
      <c r="G225" s="88">
        <f t="shared" si="16"/>
        <v>3750</v>
      </c>
      <c r="H225" s="89">
        <f>янв.25!E220</f>
        <v>1250</v>
      </c>
      <c r="I225" s="89">
        <f>фев.25!E220</f>
        <v>1250</v>
      </c>
      <c r="J225" s="89">
        <f>мар.25!E220</f>
        <v>1250</v>
      </c>
      <c r="K225" s="90">
        <f t="shared" si="17"/>
        <v>3750</v>
      </c>
      <c r="L225" s="91">
        <f>апр.25!E220</f>
        <v>1250</v>
      </c>
      <c r="M225" s="91">
        <f>май.25!E220</f>
        <v>1250</v>
      </c>
      <c r="N225" s="91">
        <f>июн.25!E220</f>
        <v>1250</v>
      </c>
      <c r="O225" s="90">
        <f t="shared" si="18"/>
        <v>3750</v>
      </c>
      <c r="P225" s="91">
        <f>июл.25!E220</f>
        <v>1250</v>
      </c>
      <c r="Q225" s="91">
        <f>авг.25!E220</f>
        <v>1250</v>
      </c>
      <c r="R225" s="91">
        <f>сен.25!E220</f>
        <v>1250</v>
      </c>
      <c r="S225" s="90">
        <f t="shared" si="19"/>
        <v>2500</v>
      </c>
      <c r="T225" s="91">
        <f>окт.25!E220</f>
        <v>1250</v>
      </c>
      <c r="U225" s="91">
        <f>ноя.25!E220</f>
        <v>1250</v>
      </c>
      <c r="V225" s="91">
        <f>дек.25!E220</f>
        <v>0</v>
      </c>
    </row>
    <row r="226" spans="1:22" x14ac:dyDescent="0.25">
      <c r="A226" s="98"/>
      <c r="B226" s="124"/>
      <c r="C226" s="16">
        <v>208</v>
      </c>
      <c r="D226" s="121">
        <v>-1250</v>
      </c>
      <c r="E226" s="118">
        <f t="shared" si="15"/>
        <v>-3750</v>
      </c>
      <c r="F226" s="88">
        <f>янв.25!F221+фев.25!F221+мар.25!F221+апр.25!F221+май.25!F221+июн.25!F221+июл.25!F221+авг.25!F221+сен.25!F221+окт.25!F221+ноя.25!F221+дек.25!F221</f>
        <v>11250</v>
      </c>
      <c r="G226" s="88">
        <f t="shared" si="16"/>
        <v>3750</v>
      </c>
      <c r="H226" s="89">
        <f>янв.25!E221</f>
        <v>1250</v>
      </c>
      <c r="I226" s="89">
        <f>фев.25!E221</f>
        <v>1250</v>
      </c>
      <c r="J226" s="89">
        <f>мар.25!E221</f>
        <v>1250</v>
      </c>
      <c r="K226" s="90">
        <f t="shared" si="17"/>
        <v>3750</v>
      </c>
      <c r="L226" s="91">
        <f>апр.25!E221</f>
        <v>1250</v>
      </c>
      <c r="M226" s="91">
        <f>май.25!E221</f>
        <v>1250</v>
      </c>
      <c r="N226" s="91">
        <f>июн.25!E221</f>
        <v>1250</v>
      </c>
      <c r="O226" s="90">
        <f t="shared" si="18"/>
        <v>3750</v>
      </c>
      <c r="P226" s="91">
        <f>июл.25!E221</f>
        <v>1250</v>
      </c>
      <c r="Q226" s="91">
        <f>авг.25!E221</f>
        <v>1250</v>
      </c>
      <c r="R226" s="91">
        <f>сен.25!E221</f>
        <v>1250</v>
      </c>
      <c r="S226" s="90">
        <f t="shared" si="19"/>
        <v>2500</v>
      </c>
      <c r="T226" s="91">
        <f>окт.25!E221</f>
        <v>1250</v>
      </c>
      <c r="U226" s="91">
        <f>ноя.25!E221</f>
        <v>1250</v>
      </c>
      <c r="V226" s="91">
        <f>дек.25!E221</f>
        <v>0</v>
      </c>
    </row>
    <row r="227" spans="1:22" x14ac:dyDescent="0.25">
      <c r="A227" s="98"/>
      <c r="B227" s="124"/>
      <c r="C227" s="16">
        <v>209</v>
      </c>
      <c r="D227" s="121">
        <v>-5000</v>
      </c>
      <c r="E227" s="118">
        <f t="shared" si="15"/>
        <v>-13750</v>
      </c>
      <c r="F227" s="88">
        <f>янв.25!F222+фев.25!F222+мар.25!F222+апр.25!F222+май.25!F222+июн.25!F222+июл.25!F222+авг.25!F222+сен.25!F222+окт.25!F222+ноя.25!F222+дек.25!F222</f>
        <v>5000</v>
      </c>
      <c r="G227" s="88">
        <f t="shared" si="16"/>
        <v>3750</v>
      </c>
      <c r="H227" s="89">
        <f>янв.25!E222</f>
        <v>1250</v>
      </c>
      <c r="I227" s="89">
        <f>фев.25!E222</f>
        <v>1250</v>
      </c>
      <c r="J227" s="89">
        <f>мар.25!E222</f>
        <v>1250</v>
      </c>
      <c r="K227" s="90">
        <f t="shared" si="17"/>
        <v>3750</v>
      </c>
      <c r="L227" s="91">
        <f>апр.25!E222</f>
        <v>1250</v>
      </c>
      <c r="M227" s="91">
        <f>май.25!E222</f>
        <v>1250</v>
      </c>
      <c r="N227" s="91">
        <f>июн.25!E222</f>
        <v>1250</v>
      </c>
      <c r="O227" s="90">
        <f t="shared" si="18"/>
        <v>3750</v>
      </c>
      <c r="P227" s="91">
        <f>июл.25!E222</f>
        <v>1250</v>
      </c>
      <c r="Q227" s="91">
        <f>авг.25!E222</f>
        <v>1250</v>
      </c>
      <c r="R227" s="91">
        <f>сен.25!E222</f>
        <v>1250</v>
      </c>
      <c r="S227" s="90">
        <f t="shared" si="19"/>
        <v>2500</v>
      </c>
      <c r="T227" s="91">
        <f>окт.25!E222</f>
        <v>1250</v>
      </c>
      <c r="U227" s="91">
        <f>ноя.25!E222</f>
        <v>1250</v>
      </c>
      <c r="V227" s="91">
        <f>дек.25!E222</f>
        <v>0</v>
      </c>
    </row>
    <row r="228" spans="1:22" x14ac:dyDescent="0.25">
      <c r="A228" s="98"/>
      <c r="B228" s="124"/>
      <c r="C228" s="25" t="s">
        <v>25</v>
      </c>
      <c r="D228" s="121">
        <v>1200</v>
      </c>
      <c r="E228" s="118">
        <f t="shared" si="15"/>
        <v>-1250</v>
      </c>
      <c r="F228" s="88">
        <f>янв.25!F223+фев.25!F223+мар.25!F223+апр.25!F223+май.25!F223+июн.25!F223+июл.25!F223+авг.25!F223+сен.25!F223+окт.25!F223+ноя.25!F223+дек.25!F223</f>
        <v>11300</v>
      </c>
      <c r="G228" s="88">
        <f t="shared" si="16"/>
        <v>3750</v>
      </c>
      <c r="H228" s="89">
        <f>янв.25!E223</f>
        <v>1250</v>
      </c>
      <c r="I228" s="89">
        <f>фев.25!E223</f>
        <v>1250</v>
      </c>
      <c r="J228" s="89">
        <f>мар.25!E223</f>
        <v>1250</v>
      </c>
      <c r="K228" s="90">
        <f t="shared" si="17"/>
        <v>3750</v>
      </c>
      <c r="L228" s="91">
        <f>апр.25!E223</f>
        <v>1250</v>
      </c>
      <c r="M228" s="91">
        <f>май.25!E223</f>
        <v>1250</v>
      </c>
      <c r="N228" s="91">
        <f>июн.25!E223</f>
        <v>1250</v>
      </c>
      <c r="O228" s="90">
        <f t="shared" si="18"/>
        <v>3750</v>
      </c>
      <c r="P228" s="91">
        <f>июл.25!E223</f>
        <v>1250</v>
      </c>
      <c r="Q228" s="91">
        <f>авг.25!E223</f>
        <v>1250</v>
      </c>
      <c r="R228" s="91">
        <f>сен.25!E223</f>
        <v>1250</v>
      </c>
      <c r="S228" s="90">
        <f t="shared" si="19"/>
        <v>2500</v>
      </c>
      <c r="T228" s="91">
        <f>окт.25!E223</f>
        <v>1250</v>
      </c>
      <c r="U228" s="91">
        <f>ноя.25!E223</f>
        <v>1250</v>
      </c>
      <c r="V228" s="91">
        <f>дек.25!E223</f>
        <v>0</v>
      </c>
    </row>
    <row r="229" spans="1:22" x14ac:dyDescent="0.25">
      <c r="A229" s="101"/>
      <c r="B229" s="124"/>
      <c r="C229" s="16">
        <v>210</v>
      </c>
      <c r="D229" s="121">
        <v>31.039999999999964</v>
      </c>
      <c r="E229" s="118">
        <f t="shared" si="15"/>
        <v>-1218.96</v>
      </c>
      <c r="F229" s="88">
        <f>янв.25!F224+фев.25!F224+мар.25!F224+апр.25!F224+май.25!F224+июн.25!F224+июл.25!F224+авг.25!F224+сен.25!F224+окт.25!F224+ноя.25!F224+дек.25!F224</f>
        <v>12500</v>
      </c>
      <c r="G229" s="88">
        <f t="shared" si="16"/>
        <v>3750</v>
      </c>
      <c r="H229" s="89">
        <f>янв.25!E224</f>
        <v>1250</v>
      </c>
      <c r="I229" s="89">
        <f>фев.25!E224</f>
        <v>1250</v>
      </c>
      <c r="J229" s="89">
        <f>мар.25!E224</f>
        <v>1250</v>
      </c>
      <c r="K229" s="90">
        <f t="shared" si="17"/>
        <v>3750</v>
      </c>
      <c r="L229" s="91">
        <f>апр.25!E224</f>
        <v>1250</v>
      </c>
      <c r="M229" s="91">
        <f>май.25!E224</f>
        <v>1250</v>
      </c>
      <c r="N229" s="91">
        <f>июн.25!E224</f>
        <v>1250</v>
      </c>
      <c r="O229" s="90">
        <f t="shared" si="18"/>
        <v>3750</v>
      </c>
      <c r="P229" s="91">
        <f>июл.25!E224</f>
        <v>1250</v>
      </c>
      <c r="Q229" s="91">
        <f>авг.25!E224</f>
        <v>1250</v>
      </c>
      <c r="R229" s="91">
        <f>сен.25!E224</f>
        <v>1250</v>
      </c>
      <c r="S229" s="90">
        <f t="shared" si="19"/>
        <v>2500</v>
      </c>
      <c r="T229" s="91">
        <f>окт.25!E224</f>
        <v>1250</v>
      </c>
      <c r="U229" s="91">
        <f>ноя.25!E224</f>
        <v>1250</v>
      </c>
      <c r="V229" s="91">
        <f>дек.25!E224</f>
        <v>0</v>
      </c>
    </row>
    <row r="230" spans="1:22" x14ac:dyDescent="0.25">
      <c r="A230" s="101"/>
      <c r="B230" s="124"/>
      <c r="C230" s="16" t="s">
        <v>22</v>
      </c>
      <c r="D230" s="121">
        <v>-5000</v>
      </c>
      <c r="E230" s="118">
        <f t="shared" si="15"/>
        <v>-1250</v>
      </c>
      <c r="F230" s="88">
        <f>янв.25!F225+фев.25!F225+мар.25!F225+апр.25!F225+май.25!F225+июн.25!F225+июл.25!F225+авг.25!F225+сен.25!F225+окт.25!F225+ноя.25!F225+дек.25!F225</f>
        <v>17500</v>
      </c>
      <c r="G230" s="88">
        <f t="shared" si="16"/>
        <v>3750</v>
      </c>
      <c r="H230" s="89">
        <f>янв.25!E225</f>
        <v>1250</v>
      </c>
      <c r="I230" s="89">
        <f>фев.25!E225</f>
        <v>1250</v>
      </c>
      <c r="J230" s="89">
        <f>мар.25!E225</f>
        <v>1250</v>
      </c>
      <c r="K230" s="90">
        <f t="shared" si="17"/>
        <v>3750</v>
      </c>
      <c r="L230" s="91">
        <f>апр.25!E225</f>
        <v>1250</v>
      </c>
      <c r="M230" s="91">
        <f>май.25!E225</f>
        <v>1250</v>
      </c>
      <c r="N230" s="91">
        <f>июн.25!E225</f>
        <v>1250</v>
      </c>
      <c r="O230" s="90">
        <f t="shared" si="18"/>
        <v>3750</v>
      </c>
      <c r="P230" s="91">
        <f>июл.25!E225</f>
        <v>1250</v>
      </c>
      <c r="Q230" s="91">
        <f>авг.25!E225</f>
        <v>1250</v>
      </c>
      <c r="R230" s="91">
        <f>сен.25!E225</f>
        <v>1250</v>
      </c>
      <c r="S230" s="90">
        <f t="shared" si="19"/>
        <v>2500</v>
      </c>
      <c r="T230" s="91">
        <f>окт.25!E225</f>
        <v>1250</v>
      </c>
      <c r="U230" s="91">
        <f>ноя.25!E225</f>
        <v>1250</v>
      </c>
      <c r="V230" s="91">
        <f>дек.25!E225</f>
        <v>0</v>
      </c>
    </row>
    <row r="231" spans="1:22" x14ac:dyDescent="0.25">
      <c r="A231" s="98"/>
      <c r="B231" s="124"/>
      <c r="C231" s="16">
        <v>211</v>
      </c>
      <c r="D231" s="121">
        <v>0</v>
      </c>
      <c r="E231" s="118">
        <f t="shared" si="15"/>
        <v>-2500</v>
      </c>
      <c r="F231" s="88">
        <f>янв.25!F226+фев.25!F226+мар.25!F226+апр.25!F226+май.25!F226+июн.25!F226+июл.25!F226+авг.25!F226+сен.25!F226+окт.25!F226+ноя.25!F226+дек.25!F226</f>
        <v>11250</v>
      </c>
      <c r="G231" s="88">
        <f t="shared" si="16"/>
        <v>3750</v>
      </c>
      <c r="H231" s="89">
        <f>янв.25!E226</f>
        <v>1250</v>
      </c>
      <c r="I231" s="89">
        <f>фев.25!E226</f>
        <v>1250</v>
      </c>
      <c r="J231" s="89">
        <f>мар.25!E226</f>
        <v>1250</v>
      </c>
      <c r="K231" s="90">
        <f t="shared" si="17"/>
        <v>3750</v>
      </c>
      <c r="L231" s="91">
        <f>апр.25!E226</f>
        <v>1250</v>
      </c>
      <c r="M231" s="91">
        <f>май.25!E226</f>
        <v>1250</v>
      </c>
      <c r="N231" s="91">
        <f>июн.25!E226</f>
        <v>1250</v>
      </c>
      <c r="O231" s="90">
        <f t="shared" si="18"/>
        <v>3750</v>
      </c>
      <c r="P231" s="91">
        <f>июл.25!E226</f>
        <v>1250</v>
      </c>
      <c r="Q231" s="91">
        <f>авг.25!E226</f>
        <v>1250</v>
      </c>
      <c r="R231" s="91">
        <f>сен.25!E226</f>
        <v>1250</v>
      </c>
      <c r="S231" s="90">
        <f t="shared" si="19"/>
        <v>2500</v>
      </c>
      <c r="T231" s="91">
        <f>окт.25!E226</f>
        <v>1250</v>
      </c>
      <c r="U231" s="91">
        <f>ноя.25!E226</f>
        <v>1250</v>
      </c>
      <c r="V231" s="91">
        <f>дек.25!E226</f>
        <v>0</v>
      </c>
    </row>
    <row r="232" spans="1:22" x14ac:dyDescent="0.25">
      <c r="A232" s="98"/>
      <c r="B232" s="124"/>
      <c r="C232" s="16">
        <v>212</v>
      </c>
      <c r="D232" s="121">
        <v>2500</v>
      </c>
      <c r="E232" s="118">
        <f t="shared" si="15"/>
        <v>1250</v>
      </c>
      <c r="F232" s="88">
        <f>янв.25!F227+фев.25!F227+мар.25!F227+апр.25!F227+май.25!F227+июн.25!F227+июл.25!F227+авг.25!F227+сен.25!F227+окт.25!F227+ноя.25!F227+дек.25!F227</f>
        <v>12500</v>
      </c>
      <c r="G232" s="88">
        <f t="shared" si="16"/>
        <v>3750</v>
      </c>
      <c r="H232" s="89">
        <f>янв.25!E227</f>
        <v>1250</v>
      </c>
      <c r="I232" s="89">
        <f>фев.25!E227</f>
        <v>1250</v>
      </c>
      <c r="J232" s="89">
        <f>мар.25!E227</f>
        <v>1250</v>
      </c>
      <c r="K232" s="90">
        <f t="shared" si="17"/>
        <v>3750</v>
      </c>
      <c r="L232" s="91">
        <f>апр.25!E227</f>
        <v>1250</v>
      </c>
      <c r="M232" s="91">
        <f>май.25!E227</f>
        <v>1250</v>
      </c>
      <c r="N232" s="91">
        <f>июн.25!E227</f>
        <v>1250</v>
      </c>
      <c r="O232" s="90">
        <f t="shared" si="18"/>
        <v>3750</v>
      </c>
      <c r="P232" s="91">
        <f>июл.25!E227</f>
        <v>1250</v>
      </c>
      <c r="Q232" s="91">
        <f>авг.25!E227</f>
        <v>1250</v>
      </c>
      <c r="R232" s="91">
        <f>сен.25!E227</f>
        <v>1250</v>
      </c>
      <c r="S232" s="90">
        <f t="shared" si="19"/>
        <v>2500</v>
      </c>
      <c r="T232" s="91">
        <f>окт.25!E227</f>
        <v>1250</v>
      </c>
      <c r="U232" s="91">
        <f>ноя.25!E227</f>
        <v>1250</v>
      </c>
      <c r="V232" s="91">
        <f>дек.25!E227</f>
        <v>0</v>
      </c>
    </row>
    <row r="233" spans="1:22" x14ac:dyDescent="0.25">
      <c r="A233" s="98"/>
      <c r="B233" s="124"/>
      <c r="C233" s="16">
        <v>213</v>
      </c>
      <c r="D233" s="121">
        <v>-62937</v>
      </c>
      <c r="E233" s="118">
        <f t="shared" si="15"/>
        <v>-55487</v>
      </c>
      <c r="F233" s="88">
        <f>янв.25!F228+фев.25!F228+мар.25!F228+апр.25!F228+май.25!F228+июн.25!F228+июл.25!F228+авг.25!F228+сен.25!F228+окт.25!F228+ноя.25!F228+дек.25!F228</f>
        <v>21200</v>
      </c>
      <c r="G233" s="88">
        <f t="shared" si="16"/>
        <v>3750</v>
      </c>
      <c r="H233" s="89">
        <f>янв.25!E228</f>
        <v>1250</v>
      </c>
      <c r="I233" s="89">
        <f>фев.25!E228</f>
        <v>1250</v>
      </c>
      <c r="J233" s="89">
        <f>мар.25!E228</f>
        <v>1250</v>
      </c>
      <c r="K233" s="90">
        <f t="shared" si="17"/>
        <v>3750</v>
      </c>
      <c r="L233" s="91">
        <f>апр.25!E228</f>
        <v>1250</v>
      </c>
      <c r="M233" s="91">
        <f>май.25!E228</f>
        <v>1250</v>
      </c>
      <c r="N233" s="91">
        <f>июн.25!E228</f>
        <v>1250</v>
      </c>
      <c r="O233" s="90">
        <f t="shared" si="18"/>
        <v>3750</v>
      </c>
      <c r="P233" s="91">
        <f>июл.25!E228</f>
        <v>1250</v>
      </c>
      <c r="Q233" s="91">
        <f>авг.25!E228</f>
        <v>1250</v>
      </c>
      <c r="R233" s="91">
        <f>сен.25!E228</f>
        <v>1250</v>
      </c>
      <c r="S233" s="90">
        <f t="shared" si="19"/>
        <v>2500</v>
      </c>
      <c r="T233" s="91">
        <f>окт.25!E228</f>
        <v>1250</v>
      </c>
      <c r="U233" s="91">
        <f>ноя.25!E228</f>
        <v>1250</v>
      </c>
      <c r="V233" s="91">
        <f>дек.25!E228</f>
        <v>0</v>
      </c>
    </row>
    <row r="234" spans="1:22" x14ac:dyDescent="0.25">
      <c r="A234" s="98"/>
      <c r="B234" s="124"/>
      <c r="C234" s="16">
        <v>214</v>
      </c>
      <c r="D234" s="121">
        <v>1250</v>
      </c>
      <c r="E234" s="118">
        <f t="shared" si="15"/>
        <v>-10000</v>
      </c>
      <c r="F234" s="88">
        <f>янв.25!F229+фев.25!F229+мар.25!F229+апр.25!F229+май.25!F229+июн.25!F229+июл.25!F229+авг.25!F229+сен.25!F229+окт.25!F229+ноя.25!F229+дек.25!F229</f>
        <v>2500</v>
      </c>
      <c r="G234" s="88">
        <f t="shared" si="16"/>
        <v>3750</v>
      </c>
      <c r="H234" s="89">
        <f>янв.25!E229</f>
        <v>1250</v>
      </c>
      <c r="I234" s="89">
        <f>фев.25!E229</f>
        <v>1250</v>
      </c>
      <c r="J234" s="89">
        <f>мар.25!E229</f>
        <v>1250</v>
      </c>
      <c r="K234" s="90">
        <f t="shared" si="17"/>
        <v>3750</v>
      </c>
      <c r="L234" s="91">
        <f>апр.25!E229</f>
        <v>1250</v>
      </c>
      <c r="M234" s="91">
        <f>май.25!E229</f>
        <v>1250</v>
      </c>
      <c r="N234" s="91">
        <f>июн.25!E229</f>
        <v>1250</v>
      </c>
      <c r="O234" s="90">
        <f t="shared" si="18"/>
        <v>3750</v>
      </c>
      <c r="P234" s="91">
        <f>июл.25!E229</f>
        <v>1250</v>
      </c>
      <c r="Q234" s="91">
        <f>авг.25!E229</f>
        <v>1250</v>
      </c>
      <c r="R234" s="91">
        <f>сен.25!E229</f>
        <v>1250</v>
      </c>
      <c r="S234" s="90">
        <f t="shared" si="19"/>
        <v>2500</v>
      </c>
      <c r="T234" s="91">
        <f>окт.25!E229</f>
        <v>1250</v>
      </c>
      <c r="U234" s="91">
        <f>ноя.25!E229</f>
        <v>1250</v>
      </c>
      <c r="V234" s="91">
        <f>дек.25!E229</f>
        <v>0</v>
      </c>
    </row>
    <row r="235" spans="1:22" x14ac:dyDescent="0.25">
      <c r="A235" s="98"/>
      <c r="B235" s="124"/>
      <c r="C235" s="16">
        <v>215</v>
      </c>
      <c r="D235" s="121">
        <v>-1250</v>
      </c>
      <c r="E235" s="118">
        <f t="shared" si="15"/>
        <v>-2500</v>
      </c>
      <c r="F235" s="88">
        <f>янв.25!F230+фев.25!F230+мар.25!F230+апр.25!F230+май.25!F230+июн.25!F230+июл.25!F230+авг.25!F230+сен.25!F230+окт.25!F230+ноя.25!F230+дек.25!F230</f>
        <v>12500</v>
      </c>
      <c r="G235" s="88">
        <f t="shared" si="16"/>
        <v>3750</v>
      </c>
      <c r="H235" s="89">
        <f>янв.25!E230</f>
        <v>1250</v>
      </c>
      <c r="I235" s="89">
        <f>фев.25!E230</f>
        <v>1250</v>
      </c>
      <c r="J235" s="89">
        <f>мар.25!E230</f>
        <v>1250</v>
      </c>
      <c r="K235" s="90">
        <f t="shared" si="17"/>
        <v>3750</v>
      </c>
      <c r="L235" s="91">
        <f>апр.25!E230</f>
        <v>1250</v>
      </c>
      <c r="M235" s="91">
        <f>май.25!E230</f>
        <v>1250</v>
      </c>
      <c r="N235" s="91">
        <f>июн.25!E230</f>
        <v>1250</v>
      </c>
      <c r="O235" s="90">
        <f t="shared" si="18"/>
        <v>3750</v>
      </c>
      <c r="P235" s="91">
        <f>июл.25!E230</f>
        <v>1250</v>
      </c>
      <c r="Q235" s="91">
        <f>авг.25!E230</f>
        <v>1250</v>
      </c>
      <c r="R235" s="91">
        <f>сен.25!E230</f>
        <v>1250</v>
      </c>
      <c r="S235" s="90">
        <f t="shared" si="19"/>
        <v>2500</v>
      </c>
      <c r="T235" s="91">
        <f>окт.25!E230</f>
        <v>1250</v>
      </c>
      <c r="U235" s="91">
        <f>ноя.25!E230</f>
        <v>1250</v>
      </c>
      <c r="V235" s="91">
        <f>дек.25!E230</f>
        <v>0</v>
      </c>
    </row>
    <row r="236" spans="1:22" x14ac:dyDescent="0.25">
      <c r="A236" s="98"/>
      <c r="B236" s="124"/>
      <c r="C236" s="16">
        <v>216</v>
      </c>
      <c r="D236" s="121">
        <v>0</v>
      </c>
      <c r="E236" s="118">
        <f t="shared" si="15"/>
        <v>-2500</v>
      </c>
      <c r="F236" s="88">
        <f>янв.25!F231+фев.25!F231+мар.25!F231+апр.25!F231+май.25!F231+июн.25!F231+июл.25!F231+[1]авг.25!H232+сен.25!F231+окт.25!F231+ноя.25!F231+дек.25!F231</f>
        <v>11250</v>
      </c>
      <c r="G236" s="88">
        <f t="shared" si="16"/>
        <v>3750</v>
      </c>
      <c r="H236" s="89">
        <f>янв.25!E231</f>
        <v>1250</v>
      </c>
      <c r="I236" s="89">
        <f>фев.25!E231</f>
        <v>1250</v>
      </c>
      <c r="J236" s="89">
        <f>мар.25!E231</f>
        <v>1250</v>
      </c>
      <c r="K236" s="90">
        <f t="shared" si="17"/>
        <v>3750</v>
      </c>
      <c r="L236" s="91">
        <f>апр.25!E231</f>
        <v>1250</v>
      </c>
      <c r="M236" s="91">
        <f>май.25!E231</f>
        <v>1250</v>
      </c>
      <c r="N236" s="91">
        <f>июн.25!E231</f>
        <v>1250</v>
      </c>
      <c r="O236" s="90">
        <f t="shared" si="18"/>
        <v>3750</v>
      </c>
      <c r="P236" s="91">
        <f>июл.25!E231</f>
        <v>1250</v>
      </c>
      <c r="Q236" s="91">
        <f>авг.25!E231</f>
        <v>1250</v>
      </c>
      <c r="R236" s="91">
        <f>сен.25!E231</f>
        <v>1250</v>
      </c>
      <c r="S236" s="90">
        <f t="shared" si="19"/>
        <v>2500</v>
      </c>
      <c r="T236" s="91">
        <f>окт.25!E231</f>
        <v>1250</v>
      </c>
      <c r="U236" s="91">
        <f>ноя.25!E231</f>
        <v>1250</v>
      </c>
      <c r="V236" s="91">
        <f>дек.25!E231</f>
        <v>0</v>
      </c>
    </row>
    <row r="237" spans="1:22" x14ac:dyDescent="0.25">
      <c r="A237" s="98"/>
      <c r="B237" s="124"/>
      <c r="C237" s="16" t="s">
        <v>21</v>
      </c>
      <c r="D237" s="121">
        <v>3750</v>
      </c>
      <c r="E237" s="118">
        <f t="shared" si="15"/>
        <v>-1250</v>
      </c>
      <c r="F237" s="88">
        <f>янв.25!F232+фев.25!F232+мар.25!F232+апр.25!F232+май.25!F232+июн.25!F232+июл.25!F232+авг.25!F232+сен.25!F232+окт.25!F232+ноя.25!F232+дек.25!F232</f>
        <v>8750</v>
      </c>
      <c r="G237" s="88">
        <f t="shared" si="16"/>
        <v>3750</v>
      </c>
      <c r="H237" s="89">
        <f>янв.25!E232</f>
        <v>1250</v>
      </c>
      <c r="I237" s="89">
        <f>фев.25!E232</f>
        <v>1250</v>
      </c>
      <c r="J237" s="89">
        <f>мар.25!E232</f>
        <v>1250</v>
      </c>
      <c r="K237" s="90">
        <f t="shared" si="17"/>
        <v>3750</v>
      </c>
      <c r="L237" s="91">
        <f>апр.25!E232</f>
        <v>1250</v>
      </c>
      <c r="M237" s="91">
        <f>май.25!E232</f>
        <v>1250</v>
      </c>
      <c r="N237" s="91">
        <f>июн.25!E232</f>
        <v>1250</v>
      </c>
      <c r="O237" s="90">
        <f t="shared" si="18"/>
        <v>3750</v>
      </c>
      <c r="P237" s="91">
        <f>июл.25!E232</f>
        <v>1250</v>
      </c>
      <c r="Q237" s="91">
        <f>авг.25!E232</f>
        <v>1250</v>
      </c>
      <c r="R237" s="91">
        <f>сен.25!E232</f>
        <v>1250</v>
      </c>
      <c r="S237" s="90">
        <f t="shared" si="19"/>
        <v>2500</v>
      </c>
      <c r="T237" s="91">
        <f>окт.25!E232</f>
        <v>1250</v>
      </c>
      <c r="U237" s="91">
        <f>ноя.25!E232</f>
        <v>1250</v>
      </c>
      <c r="V237" s="91">
        <f>дек.25!E232</f>
        <v>0</v>
      </c>
    </row>
    <row r="238" spans="1:22" x14ac:dyDescent="0.25">
      <c r="A238" s="98"/>
      <c r="B238" s="124"/>
      <c r="C238" s="16">
        <v>217</v>
      </c>
      <c r="D238" s="121">
        <v>-2500</v>
      </c>
      <c r="E238" s="118">
        <f t="shared" si="15"/>
        <v>-11250</v>
      </c>
      <c r="F238" s="88">
        <f>янв.25!F233+фев.25!F233+мар.25!F233+апр.25!F233+май.25!F233+июн.25!F233+июл.25!F233+авг.25!F233+сен.25!F233+окт.25!F233+ноя.25!F233+дек.25!F233</f>
        <v>5000</v>
      </c>
      <c r="G238" s="88">
        <f t="shared" si="16"/>
        <v>3750</v>
      </c>
      <c r="H238" s="89">
        <f>янв.25!E233</f>
        <v>1250</v>
      </c>
      <c r="I238" s="89">
        <f>фев.25!E233</f>
        <v>1250</v>
      </c>
      <c r="J238" s="89">
        <f>мар.25!E233</f>
        <v>1250</v>
      </c>
      <c r="K238" s="90">
        <f t="shared" si="17"/>
        <v>3750</v>
      </c>
      <c r="L238" s="91">
        <f>апр.25!E233</f>
        <v>1250</v>
      </c>
      <c r="M238" s="91">
        <f>май.25!E233</f>
        <v>1250</v>
      </c>
      <c r="N238" s="91">
        <f>июн.25!E233</f>
        <v>1250</v>
      </c>
      <c r="O238" s="90">
        <f t="shared" si="18"/>
        <v>3750</v>
      </c>
      <c r="P238" s="91">
        <f>июл.25!E233</f>
        <v>1250</v>
      </c>
      <c r="Q238" s="91">
        <f>авг.25!E233</f>
        <v>1250</v>
      </c>
      <c r="R238" s="91">
        <f>сен.25!E233</f>
        <v>1250</v>
      </c>
      <c r="S238" s="90">
        <f t="shared" si="19"/>
        <v>2500</v>
      </c>
      <c r="T238" s="91">
        <f>окт.25!E233</f>
        <v>1250</v>
      </c>
      <c r="U238" s="91">
        <f>ноя.25!E233</f>
        <v>1250</v>
      </c>
      <c r="V238" s="91">
        <f>дек.25!E233</f>
        <v>0</v>
      </c>
    </row>
    <row r="239" spans="1:22" x14ac:dyDescent="0.25">
      <c r="A239" s="98"/>
      <c r="B239" s="124"/>
      <c r="C239" s="16" t="s">
        <v>32</v>
      </c>
      <c r="D239" s="121">
        <v>0</v>
      </c>
      <c r="E239" s="118">
        <f t="shared" si="15"/>
        <v>-2500</v>
      </c>
      <c r="F239" s="88">
        <f>янв.25!F234+фев.25!F234+мар.25!F234+апр.25!F234+май.25!F234+июн.25!F234+июл.25!F234+авг.25!F234+сен.25!F234+окт.25!F234+ноя.25!F234+дек.25!F234</f>
        <v>11250</v>
      </c>
      <c r="G239" s="88">
        <f t="shared" si="16"/>
        <v>3750</v>
      </c>
      <c r="H239" s="89">
        <f>янв.25!E234</f>
        <v>1250</v>
      </c>
      <c r="I239" s="89">
        <f>фев.25!E234</f>
        <v>1250</v>
      </c>
      <c r="J239" s="89">
        <f>мар.25!E234</f>
        <v>1250</v>
      </c>
      <c r="K239" s="90">
        <f t="shared" si="17"/>
        <v>3750</v>
      </c>
      <c r="L239" s="91">
        <f>апр.25!E234</f>
        <v>1250</v>
      </c>
      <c r="M239" s="91">
        <f>май.25!E234</f>
        <v>1250</v>
      </c>
      <c r="N239" s="91">
        <f>июн.25!E234</f>
        <v>1250</v>
      </c>
      <c r="O239" s="90">
        <f t="shared" si="18"/>
        <v>3750</v>
      </c>
      <c r="P239" s="91">
        <f>июл.25!E234</f>
        <v>1250</v>
      </c>
      <c r="Q239" s="91">
        <f>авг.25!E234</f>
        <v>1250</v>
      </c>
      <c r="R239" s="91">
        <f>сен.25!E234</f>
        <v>1250</v>
      </c>
      <c r="S239" s="90">
        <f t="shared" si="19"/>
        <v>2500</v>
      </c>
      <c r="T239" s="91">
        <f>окт.25!E234</f>
        <v>1250</v>
      </c>
      <c r="U239" s="91">
        <f>ноя.25!E234</f>
        <v>1250</v>
      </c>
      <c r="V239" s="91">
        <f>дек.25!E234</f>
        <v>0</v>
      </c>
    </row>
    <row r="240" spans="1:22" x14ac:dyDescent="0.25">
      <c r="A240" s="98"/>
      <c r="B240" s="124"/>
      <c r="C240" s="16">
        <v>218</v>
      </c>
      <c r="D240" s="121">
        <v>750</v>
      </c>
      <c r="E240" s="118">
        <f t="shared" si="15"/>
        <v>-3000</v>
      </c>
      <c r="F240" s="88">
        <f>янв.25!F235+фев.25!F235+мар.25!F235+апр.25!F235+май.25!F235+июн.25!F235+июл.25!F235+авг.25!F235+сен.25!F235+окт.25!F235+ноя.25!F235+дек.25!F235</f>
        <v>10000</v>
      </c>
      <c r="G240" s="88">
        <f t="shared" si="16"/>
        <v>3750</v>
      </c>
      <c r="H240" s="89">
        <f>янв.25!E235</f>
        <v>1250</v>
      </c>
      <c r="I240" s="89">
        <f>фев.25!E235</f>
        <v>1250</v>
      </c>
      <c r="J240" s="89">
        <f>мар.25!E235</f>
        <v>1250</v>
      </c>
      <c r="K240" s="90">
        <f t="shared" si="17"/>
        <v>3750</v>
      </c>
      <c r="L240" s="91">
        <f>апр.25!E235</f>
        <v>1250</v>
      </c>
      <c r="M240" s="91">
        <f>май.25!E235</f>
        <v>1250</v>
      </c>
      <c r="N240" s="91">
        <f>июн.25!E235</f>
        <v>1250</v>
      </c>
      <c r="O240" s="90">
        <f t="shared" si="18"/>
        <v>3750</v>
      </c>
      <c r="P240" s="91">
        <f>июл.25!E235</f>
        <v>1250</v>
      </c>
      <c r="Q240" s="91">
        <f>авг.25!E235</f>
        <v>1250</v>
      </c>
      <c r="R240" s="91">
        <f>сен.25!E235</f>
        <v>1250</v>
      </c>
      <c r="S240" s="90">
        <f t="shared" si="19"/>
        <v>2500</v>
      </c>
      <c r="T240" s="91">
        <f>окт.25!E235</f>
        <v>1250</v>
      </c>
      <c r="U240" s="91">
        <f>ноя.25!E235</f>
        <v>1250</v>
      </c>
      <c r="V240" s="91">
        <f>дек.25!E235</f>
        <v>0</v>
      </c>
    </row>
    <row r="241" spans="1:22" x14ac:dyDescent="0.25">
      <c r="A241" s="98"/>
      <c r="B241" s="124"/>
      <c r="C241" s="16">
        <v>219</v>
      </c>
      <c r="D241" s="121">
        <v>-109100</v>
      </c>
      <c r="E241" s="118">
        <f t="shared" si="15"/>
        <v>-122850</v>
      </c>
      <c r="F241" s="88">
        <f>янв.25!F236+фев.25!F236+мар.25!F236+апр.25!F236+май.25!F236+июн.25!F236+июл.25!F236+авг.25!F236+сен.25!F236+окт.25!F236+ноя.25!F236+дек.25!F236</f>
        <v>0</v>
      </c>
      <c r="G241" s="88">
        <f t="shared" si="16"/>
        <v>3750</v>
      </c>
      <c r="H241" s="89">
        <f>янв.25!E236</f>
        <v>1250</v>
      </c>
      <c r="I241" s="89">
        <f>фев.25!E236</f>
        <v>1250</v>
      </c>
      <c r="J241" s="89">
        <f>мар.25!E236</f>
        <v>1250</v>
      </c>
      <c r="K241" s="90">
        <f t="shared" si="17"/>
        <v>3750</v>
      </c>
      <c r="L241" s="91">
        <f>апр.25!E236</f>
        <v>1250</v>
      </c>
      <c r="M241" s="91">
        <f>май.25!E236</f>
        <v>1250</v>
      </c>
      <c r="N241" s="91">
        <f>июн.25!E236</f>
        <v>1250</v>
      </c>
      <c r="O241" s="90">
        <f t="shared" si="18"/>
        <v>3750</v>
      </c>
      <c r="P241" s="91">
        <f>июл.25!E236</f>
        <v>1250</v>
      </c>
      <c r="Q241" s="91">
        <f>авг.25!E236</f>
        <v>1250</v>
      </c>
      <c r="R241" s="91">
        <f>сен.25!E236</f>
        <v>1250</v>
      </c>
      <c r="S241" s="90">
        <f t="shared" si="19"/>
        <v>2500</v>
      </c>
      <c r="T241" s="91">
        <f>окт.25!E236</f>
        <v>1250</v>
      </c>
      <c r="U241" s="91">
        <f>ноя.25!E236</f>
        <v>1250</v>
      </c>
      <c r="V241" s="91">
        <f>дек.25!E236</f>
        <v>0</v>
      </c>
    </row>
    <row r="242" spans="1:22" x14ac:dyDescent="0.25">
      <c r="A242" s="98"/>
      <c r="B242" s="124"/>
      <c r="C242" s="16">
        <v>220</v>
      </c>
      <c r="D242" s="121">
        <v>-12500</v>
      </c>
      <c r="E242" s="118">
        <f t="shared" si="15"/>
        <v>-5000</v>
      </c>
      <c r="F242" s="88">
        <f>янв.25!F237+фев.25!F237+мар.25!F237+апр.25!F237+май.25!F237+июн.25!F237+июл.25!F237+авг.25!F237+сен.25!F237+окт.25!F237+ноя.25!F237+дек.25!F237</f>
        <v>21250</v>
      </c>
      <c r="G242" s="88">
        <f t="shared" si="16"/>
        <v>3750</v>
      </c>
      <c r="H242" s="89">
        <f>янв.25!E237</f>
        <v>1250</v>
      </c>
      <c r="I242" s="89">
        <f>фев.25!E237</f>
        <v>1250</v>
      </c>
      <c r="J242" s="89">
        <f>мар.25!E237</f>
        <v>1250</v>
      </c>
      <c r="K242" s="90">
        <f t="shared" si="17"/>
        <v>3750</v>
      </c>
      <c r="L242" s="91">
        <f>апр.25!E237</f>
        <v>1250</v>
      </c>
      <c r="M242" s="91">
        <f>май.25!E237</f>
        <v>1250</v>
      </c>
      <c r="N242" s="91">
        <f>июн.25!E237</f>
        <v>1250</v>
      </c>
      <c r="O242" s="90">
        <f t="shared" si="18"/>
        <v>3750</v>
      </c>
      <c r="P242" s="91">
        <f>июл.25!E237</f>
        <v>1250</v>
      </c>
      <c r="Q242" s="91">
        <f>авг.25!E237</f>
        <v>1250</v>
      </c>
      <c r="R242" s="91">
        <f>сен.25!E237</f>
        <v>1250</v>
      </c>
      <c r="S242" s="90">
        <f t="shared" si="19"/>
        <v>2500</v>
      </c>
      <c r="T242" s="91">
        <f>окт.25!E237</f>
        <v>1250</v>
      </c>
      <c r="U242" s="91">
        <f>ноя.25!E237</f>
        <v>1250</v>
      </c>
      <c r="V242" s="91">
        <f>дек.25!E237</f>
        <v>0</v>
      </c>
    </row>
    <row r="243" spans="1:22" x14ac:dyDescent="0.25">
      <c r="A243" s="98"/>
      <c r="B243" s="124"/>
      <c r="C243" s="16">
        <v>221</v>
      </c>
      <c r="D243" s="121">
        <v>-19500</v>
      </c>
      <c r="E243" s="118">
        <f t="shared" si="15"/>
        <v>-8500</v>
      </c>
      <c r="F243" s="88">
        <f>янв.25!F238+фев.25!F238+мар.25!F238+апр.25!F238+май.25!F238+июн.25!F238+июл.25!F238+авг.25!F238+сен.25!F238+окт.25!F238+ноя.25!F238+дек.25!F238</f>
        <v>24750</v>
      </c>
      <c r="G243" s="88">
        <f t="shared" si="16"/>
        <v>3750</v>
      </c>
      <c r="H243" s="89">
        <f>янв.25!E238</f>
        <v>1250</v>
      </c>
      <c r="I243" s="89">
        <f>фев.25!E238</f>
        <v>1250</v>
      </c>
      <c r="J243" s="89">
        <f>мар.25!E238</f>
        <v>1250</v>
      </c>
      <c r="K243" s="90">
        <f t="shared" si="17"/>
        <v>3750</v>
      </c>
      <c r="L243" s="91">
        <f>апр.25!E238</f>
        <v>1250</v>
      </c>
      <c r="M243" s="91">
        <f>май.25!E238</f>
        <v>1250</v>
      </c>
      <c r="N243" s="91">
        <f>июн.25!E238</f>
        <v>1250</v>
      </c>
      <c r="O243" s="90">
        <f t="shared" si="18"/>
        <v>3750</v>
      </c>
      <c r="P243" s="91">
        <f>июл.25!E238</f>
        <v>1250</v>
      </c>
      <c r="Q243" s="91">
        <f>авг.25!E238</f>
        <v>1250</v>
      </c>
      <c r="R243" s="91">
        <f>сен.25!E238</f>
        <v>1250</v>
      </c>
      <c r="S243" s="90">
        <f t="shared" si="19"/>
        <v>2500</v>
      </c>
      <c r="T243" s="91">
        <f>окт.25!E238</f>
        <v>1250</v>
      </c>
      <c r="U243" s="91">
        <f>ноя.25!E238</f>
        <v>1250</v>
      </c>
      <c r="V243" s="91">
        <f>дек.25!E238</f>
        <v>0</v>
      </c>
    </row>
    <row r="244" spans="1:22" x14ac:dyDescent="0.25">
      <c r="A244" s="98"/>
      <c r="B244" s="124"/>
      <c r="C244" s="16">
        <v>222</v>
      </c>
      <c r="D244" s="121">
        <v>-13050</v>
      </c>
      <c r="E244" s="118">
        <f t="shared" si="15"/>
        <v>-2500</v>
      </c>
      <c r="F244" s="88">
        <f>янв.25!F239+фев.25!F239+мар.25!F239+апр.25!F239+май.25!F239+июн.25!F239+июл.25!F239+авг.25!F239+сен.25!F239+окт.25!F239+ноя.25!F239+дек.25!F239</f>
        <v>24300</v>
      </c>
      <c r="G244" s="88">
        <f t="shared" si="16"/>
        <v>3750</v>
      </c>
      <c r="H244" s="89">
        <f>янв.25!E239</f>
        <v>1250</v>
      </c>
      <c r="I244" s="89">
        <f>фев.25!E239</f>
        <v>1250</v>
      </c>
      <c r="J244" s="89">
        <f>мар.25!E239</f>
        <v>1250</v>
      </c>
      <c r="K244" s="90">
        <f t="shared" si="17"/>
        <v>3750</v>
      </c>
      <c r="L244" s="91">
        <f>апр.25!E239</f>
        <v>1250</v>
      </c>
      <c r="M244" s="91">
        <f>май.25!E239</f>
        <v>1250</v>
      </c>
      <c r="N244" s="91">
        <f>июн.25!E239</f>
        <v>1250</v>
      </c>
      <c r="O244" s="90">
        <f t="shared" si="18"/>
        <v>3750</v>
      </c>
      <c r="P244" s="91">
        <f>июл.25!E239</f>
        <v>1250</v>
      </c>
      <c r="Q244" s="91">
        <f>авг.25!E239</f>
        <v>1250</v>
      </c>
      <c r="R244" s="91">
        <f>сен.25!E239</f>
        <v>1250</v>
      </c>
      <c r="S244" s="90">
        <f t="shared" si="19"/>
        <v>2500</v>
      </c>
      <c r="T244" s="91">
        <f>окт.25!E239</f>
        <v>1250</v>
      </c>
      <c r="U244" s="91">
        <f>ноя.25!E239</f>
        <v>1250</v>
      </c>
      <c r="V244" s="91">
        <f>дек.25!E239</f>
        <v>0</v>
      </c>
    </row>
    <row r="245" spans="1:22" x14ac:dyDescent="0.25">
      <c r="A245" s="98"/>
      <c r="B245" s="124"/>
      <c r="C245" s="16">
        <v>223</v>
      </c>
      <c r="D245" s="121">
        <v>-11250</v>
      </c>
      <c r="E245" s="118">
        <f t="shared" si="15"/>
        <v>-25000</v>
      </c>
      <c r="F245" s="88">
        <f>янв.25!F240+фев.25!F240+мар.25!F240+апр.25!F240+май.25!F240+июн.25!F240+июл.25!F240+авг.25!F240+сен.25!F240+окт.25!F240+ноя.25!F240+дек.25!F240</f>
        <v>0</v>
      </c>
      <c r="G245" s="88">
        <f t="shared" si="16"/>
        <v>3750</v>
      </c>
      <c r="H245" s="89">
        <f>янв.25!E240</f>
        <v>1250</v>
      </c>
      <c r="I245" s="89">
        <f>фев.25!E240</f>
        <v>1250</v>
      </c>
      <c r="J245" s="89">
        <f>мар.25!E240</f>
        <v>1250</v>
      </c>
      <c r="K245" s="90">
        <f t="shared" si="17"/>
        <v>3750</v>
      </c>
      <c r="L245" s="91">
        <f>апр.25!E240</f>
        <v>1250</v>
      </c>
      <c r="M245" s="91">
        <f>май.25!E240</f>
        <v>1250</v>
      </c>
      <c r="N245" s="91">
        <f>июн.25!E240</f>
        <v>1250</v>
      </c>
      <c r="O245" s="90">
        <f t="shared" si="18"/>
        <v>3750</v>
      </c>
      <c r="P245" s="91">
        <f>июл.25!E240</f>
        <v>1250</v>
      </c>
      <c r="Q245" s="91">
        <f>авг.25!E240</f>
        <v>1250</v>
      </c>
      <c r="R245" s="91">
        <f>сен.25!E240</f>
        <v>1250</v>
      </c>
      <c r="S245" s="90">
        <f t="shared" si="19"/>
        <v>2500</v>
      </c>
      <c r="T245" s="91">
        <f>окт.25!E240</f>
        <v>1250</v>
      </c>
      <c r="U245" s="91">
        <f>ноя.25!E240</f>
        <v>1250</v>
      </c>
      <c r="V245" s="91">
        <f>дек.25!E240</f>
        <v>0</v>
      </c>
    </row>
    <row r="246" spans="1:22" x14ac:dyDescent="0.25">
      <c r="A246" s="98"/>
      <c r="B246" s="124"/>
      <c r="C246" s="16">
        <v>224</v>
      </c>
      <c r="D246" s="121">
        <v>0</v>
      </c>
      <c r="E246" s="118">
        <f t="shared" si="15"/>
        <v>-13750</v>
      </c>
      <c r="F246" s="88">
        <f>янв.25!F241+фев.25!F241+мар.25!F241+апр.25!F241+май.25!F241+июн.25!F241+июл.25!F241+авг.25!F241+сен.25!F241+окт.25!F241+ноя.25!F241+дек.25!F241</f>
        <v>0</v>
      </c>
      <c r="G246" s="88">
        <f t="shared" si="16"/>
        <v>3750</v>
      </c>
      <c r="H246" s="89">
        <f>янв.25!E241</f>
        <v>1250</v>
      </c>
      <c r="I246" s="89">
        <f>фев.25!E241</f>
        <v>1250</v>
      </c>
      <c r="J246" s="89">
        <f>мар.25!E241</f>
        <v>1250</v>
      </c>
      <c r="K246" s="90">
        <f t="shared" si="17"/>
        <v>3750</v>
      </c>
      <c r="L246" s="91">
        <f>апр.25!E241</f>
        <v>1250</v>
      </c>
      <c r="M246" s="91">
        <f>май.25!E241</f>
        <v>1250</v>
      </c>
      <c r="N246" s="91">
        <f>июн.25!E241</f>
        <v>1250</v>
      </c>
      <c r="O246" s="90">
        <f t="shared" si="18"/>
        <v>3750</v>
      </c>
      <c r="P246" s="91">
        <f>июл.25!E241</f>
        <v>1250</v>
      </c>
      <c r="Q246" s="91">
        <f>авг.25!E241</f>
        <v>1250</v>
      </c>
      <c r="R246" s="91">
        <f>сен.25!E241</f>
        <v>1250</v>
      </c>
      <c r="S246" s="90">
        <f t="shared" si="19"/>
        <v>2500</v>
      </c>
      <c r="T246" s="91">
        <f>окт.25!E241</f>
        <v>1250</v>
      </c>
      <c r="U246" s="91">
        <f>ноя.25!E241</f>
        <v>1250</v>
      </c>
      <c r="V246" s="91">
        <f>дек.25!E241</f>
        <v>0</v>
      </c>
    </row>
    <row r="247" spans="1:22" x14ac:dyDescent="0.25">
      <c r="A247" s="98"/>
      <c r="B247" s="124"/>
      <c r="C247" s="16">
        <v>225</v>
      </c>
      <c r="D247" s="121">
        <v>-1250</v>
      </c>
      <c r="E247" s="118">
        <f t="shared" si="15"/>
        <v>-2500</v>
      </c>
      <c r="F247" s="88">
        <f>янв.25!F242+фев.25!F242+мар.25!F242+апр.25!F242+май.25!F242+июн.25!F242+июл.25!F242+авг.25!F242+сен.25!F242+окт.25!F242+ноя.25!F242+дек.25!F242</f>
        <v>12500</v>
      </c>
      <c r="G247" s="88">
        <f t="shared" si="16"/>
        <v>3750</v>
      </c>
      <c r="H247" s="89">
        <f>янв.25!E242</f>
        <v>1250</v>
      </c>
      <c r="I247" s="89">
        <f>фев.25!E242</f>
        <v>1250</v>
      </c>
      <c r="J247" s="89">
        <f>мар.25!E242</f>
        <v>1250</v>
      </c>
      <c r="K247" s="90">
        <f t="shared" si="17"/>
        <v>3750</v>
      </c>
      <c r="L247" s="91">
        <f>апр.25!E242</f>
        <v>1250</v>
      </c>
      <c r="M247" s="91">
        <f>май.25!E242</f>
        <v>1250</v>
      </c>
      <c r="N247" s="91">
        <f>июн.25!E242</f>
        <v>1250</v>
      </c>
      <c r="O247" s="90">
        <f t="shared" si="18"/>
        <v>3750</v>
      </c>
      <c r="P247" s="91">
        <f>июл.25!E242</f>
        <v>1250</v>
      </c>
      <c r="Q247" s="91">
        <f>авг.25!E242</f>
        <v>1250</v>
      </c>
      <c r="R247" s="91">
        <f>сен.25!E242</f>
        <v>1250</v>
      </c>
      <c r="S247" s="90">
        <f t="shared" si="19"/>
        <v>2500</v>
      </c>
      <c r="T247" s="91">
        <f>окт.25!E242</f>
        <v>1250</v>
      </c>
      <c r="U247" s="91">
        <f>ноя.25!E242</f>
        <v>1250</v>
      </c>
      <c r="V247" s="91">
        <f>дек.25!E242</f>
        <v>0</v>
      </c>
    </row>
    <row r="248" spans="1:22" x14ac:dyDescent="0.25">
      <c r="A248" s="98"/>
      <c r="B248" s="124"/>
      <c r="C248" s="16">
        <v>226</v>
      </c>
      <c r="D248" s="121">
        <v>1250</v>
      </c>
      <c r="E248" s="118">
        <f t="shared" si="15"/>
        <v>2500</v>
      </c>
      <c r="F248" s="88">
        <f>янв.25!F243+фев.25!F243+мар.25!F243+апр.25!F243+май.25!F243+июн.25!F243+июл.25!F243+авг.25!F243+сен.25!F243+окт.25!F243+ноя.25!F243+дек.25!F243</f>
        <v>15000</v>
      </c>
      <c r="G248" s="88">
        <f t="shared" si="16"/>
        <v>3750</v>
      </c>
      <c r="H248" s="89">
        <f>янв.25!E243</f>
        <v>1250</v>
      </c>
      <c r="I248" s="89">
        <f>фев.25!E243</f>
        <v>1250</v>
      </c>
      <c r="J248" s="89">
        <f>мар.25!E243</f>
        <v>1250</v>
      </c>
      <c r="K248" s="90">
        <f t="shared" si="17"/>
        <v>3750</v>
      </c>
      <c r="L248" s="91">
        <f>апр.25!E243</f>
        <v>1250</v>
      </c>
      <c r="M248" s="91">
        <f>май.25!E243</f>
        <v>1250</v>
      </c>
      <c r="N248" s="91">
        <f>июн.25!E243</f>
        <v>1250</v>
      </c>
      <c r="O248" s="90">
        <f t="shared" si="18"/>
        <v>3750</v>
      </c>
      <c r="P248" s="91">
        <f>июл.25!E243</f>
        <v>1250</v>
      </c>
      <c r="Q248" s="91">
        <f>авг.25!E243</f>
        <v>1250</v>
      </c>
      <c r="R248" s="91">
        <f>сен.25!E243</f>
        <v>1250</v>
      </c>
      <c r="S248" s="90">
        <f t="shared" si="19"/>
        <v>2500</v>
      </c>
      <c r="T248" s="91">
        <f>окт.25!E243</f>
        <v>1250</v>
      </c>
      <c r="U248" s="91">
        <f>ноя.25!E243</f>
        <v>1250</v>
      </c>
      <c r="V248" s="91">
        <f>дек.25!E243</f>
        <v>0</v>
      </c>
    </row>
    <row r="249" spans="1:22" x14ac:dyDescent="0.25">
      <c r="A249" s="98"/>
      <c r="B249" s="124"/>
      <c r="C249" s="16">
        <v>227</v>
      </c>
      <c r="D249" s="121">
        <v>-3750</v>
      </c>
      <c r="E249" s="118">
        <f t="shared" si="15"/>
        <v>-13750</v>
      </c>
      <c r="F249" s="88">
        <f>янв.25!F244+фев.25!F244+мар.25!F244+апр.25!F244+май.25!F244+июн.25!F244+июл.25!F244+авг.25!F244+сен.25!F244+окт.25!F244+ноя.25!F244+дек.25!F244</f>
        <v>3750</v>
      </c>
      <c r="G249" s="88">
        <f t="shared" si="16"/>
        <v>3750</v>
      </c>
      <c r="H249" s="89">
        <f>янв.25!E244</f>
        <v>1250</v>
      </c>
      <c r="I249" s="89">
        <f>фев.25!E244</f>
        <v>1250</v>
      </c>
      <c r="J249" s="89">
        <f>мар.25!E244</f>
        <v>1250</v>
      </c>
      <c r="K249" s="90">
        <f t="shared" si="17"/>
        <v>3750</v>
      </c>
      <c r="L249" s="91">
        <f>апр.25!E244</f>
        <v>1250</v>
      </c>
      <c r="M249" s="91">
        <f>май.25!E244</f>
        <v>1250</v>
      </c>
      <c r="N249" s="91">
        <f>июн.25!E244</f>
        <v>1250</v>
      </c>
      <c r="O249" s="90">
        <f t="shared" si="18"/>
        <v>3750</v>
      </c>
      <c r="P249" s="91">
        <f>июл.25!E244</f>
        <v>1250</v>
      </c>
      <c r="Q249" s="91">
        <f>авг.25!E244</f>
        <v>1250</v>
      </c>
      <c r="R249" s="91">
        <f>сен.25!E244</f>
        <v>1250</v>
      </c>
      <c r="S249" s="90">
        <f t="shared" si="19"/>
        <v>2500</v>
      </c>
      <c r="T249" s="91">
        <f>окт.25!E244</f>
        <v>1250</v>
      </c>
      <c r="U249" s="91">
        <f>ноя.25!E244</f>
        <v>1250</v>
      </c>
      <c r="V249" s="91">
        <f>дек.25!E244</f>
        <v>0</v>
      </c>
    </row>
    <row r="250" spans="1:22" x14ac:dyDescent="0.25">
      <c r="A250" s="98"/>
      <c r="B250" s="124"/>
      <c r="C250" s="16">
        <v>228</v>
      </c>
      <c r="D250" s="121">
        <v>-21750</v>
      </c>
      <c r="E250" s="118">
        <f t="shared" si="15"/>
        <v>-35500</v>
      </c>
      <c r="F250" s="88">
        <f>янв.25!F245+фев.25!F245+мар.25!F245+апр.25!F245+май.25!F245+июн.25!F245+июл.25!F245+авг.25!F245+сен.25!F245+окт.25!F245+ноя.25!F245+дек.25!F245</f>
        <v>0</v>
      </c>
      <c r="G250" s="88">
        <f t="shared" si="16"/>
        <v>3750</v>
      </c>
      <c r="H250" s="89">
        <f>янв.25!E245</f>
        <v>1250</v>
      </c>
      <c r="I250" s="89">
        <f>фев.25!E245</f>
        <v>1250</v>
      </c>
      <c r="J250" s="89">
        <f>мар.25!E245</f>
        <v>1250</v>
      </c>
      <c r="K250" s="90">
        <f t="shared" si="17"/>
        <v>3750</v>
      </c>
      <c r="L250" s="91">
        <f>апр.25!E245</f>
        <v>1250</v>
      </c>
      <c r="M250" s="91">
        <f>май.25!E245</f>
        <v>1250</v>
      </c>
      <c r="N250" s="91">
        <f>июн.25!E245</f>
        <v>1250</v>
      </c>
      <c r="O250" s="90">
        <f t="shared" si="18"/>
        <v>3750</v>
      </c>
      <c r="P250" s="91">
        <f>июл.25!E245</f>
        <v>1250</v>
      </c>
      <c r="Q250" s="91">
        <f>авг.25!E245</f>
        <v>1250</v>
      </c>
      <c r="R250" s="91">
        <f>сен.25!E245</f>
        <v>1250</v>
      </c>
      <c r="S250" s="90">
        <f t="shared" si="19"/>
        <v>2500</v>
      </c>
      <c r="T250" s="91">
        <f>окт.25!E245</f>
        <v>1250</v>
      </c>
      <c r="U250" s="91">
        <f>ноя.25!E245</f>
        <v>1250</v>
      </c>
      <c r="V250" s="91">
        <f>дек.25!E245</f>
        <v>0</v>
      </c>
    </row>
    <row r="251" spans="1:22" x14ac:dyDescent="0.25">
      <c r="A251" s="98"/>
      <c r="B251" s="124"/>
      <c r="C251" s="16">
        <v>229</v>
      </c>
      <c r="D251" s="121">
        <v>0</v>
      </c>
      <c r="E251" s="118">
        <f t="shared" si="15"/>
        <v>-8750</v>
      </c>
      <c r="F251" s="88">
        <f>янв.25!F246+фев.25!F246+мар.25!F246+апр.25!F246+май.25!F246+июн.25!F246+июл.25!F246+авг.25!F246+сен.25!F246+окт.25!F246+ноя.25!F246+дек.25!F246</f>
        <v>5000</v>
      </c>
      <c r="G251" s="88">
        <f t="shared" si="16"/>
        <v>3750</v>
      </c>
      <c r="H251" s="89">
        <f>янв.25!E246</f>
        <v>1250</v>
      </c>
      <c r="I251" s="89">
        <f>фев.25!E246</f>
        <v>1250</v>
      </c>
      <c r="J251" s="89">
        <f>мар.25!E246</f>
        <v>1250</v>
      </c>
      <c r="K251" s="90">
        <f t="shared" si="17"/>
        <v>3750</v>
      </c>
      <c r="L251" s="91">
        <f>апр.25!E246</f>
        <v>1250</v>
      </c>
      <c r="M251" s="91">
        <f>май.25!E246</f>
        <v>1250</v>
      </c>
      <c r="N251" s="91">
        <f>июн.25!E246</f>
        <v>1250</v>
      </c>
      <c r="O251" s="90">
        <f t="shared" si="18"/>
        <v>3750</v>
      </c>
      <c r="P251" s="91">
        <f>июл.25!E246</f>
        <v>1250</v>
      </c>
      <c r="Q251" s="91">
        <f>авг.25!E246</f>
        <v>1250</v>
      </c>
      <c r="R251" s="91">
        <f>сен.25!E246</f>
        <v>1250</v>
      </c>
      <c r="S251" s="90">
        <f t="shared" si="19"/>
        <v>2500</v>
      </c>
      <c r="T251" s="91">
        <f>окт.25!E246</f>
        <v>1250</v>
      </c>
      <c r="U251" s="91">
        <f>ноя.25!E246</f>
        <v>1250</v>
      </c>
      <c r="V251" s="91">
        <f>дек.25!E246</f>
        <v>0</v>
      </c>
    </row>
    <row r="252" spans="1:22" x14ac:dyDescent="0.25">
      <c r="A252" s="98"/>
      <c r="B252" s="124"/>
      <c r="C252" s="16">
        <v>230</v>
      </c>
      <c r="D252" s="121">
        <v>-23750</v>
      </c>
      <c r="E252" s="118">
        <f t="shared" si="15"/>
        <v>-37500</v>
      </c>
      <c r="F252" s="88">
        <f>янв.25!F247+фев.25!F247+мар.25!F247+апр.25!F247+май.25!F247+июн.25!F247+июл.25!F247+авг.25!F247+сен.25!F247+окт.25!F247+ноя.25!F247+дек.25!F247</f>
        <v>0</v>
      </c>
      <c r="G252" s="88">
        <f t="shared" si="16"/>
        <v>3750</v>
      </c>
      <c r="H252" s="89">
        <f>янв.25!E247</f>
        <v>1250</v>
      </c>
      <c r="I252" s="89">
        <f>фев.25!E247</f>
        <v>1250</v>
      </c>
      <c r="J252" s="89">
        <f>мар.25!E247</f>
        <v>1250</v>
      </c>
      <c r="K252" s="90">
        <f t="shared" si="17"/>
        <v>3750</v>
      </c>
      <c r="L252" s="91">
        <f>апр.25!E247</f>
        <v>1250</v>
      </c>
      <c r="M252" s="91">
        <f>май.25!E247</f>
        <v>1250</v>
      </c>
      <c r="N252" s="91">
        <f>июн.25!E247</f>
        <v>1250</v>
      </c>
      <c r="O252" s="90">
        <f t="shared" si="18"/>
        <v>3750</v>
      </c>
      <c r="P252" s="91">
        <f>июл.25!E247</f>
        <v>1250</v>
      </c>
      <c r="Q252" s="91">
        <f>авг.25!E247</f>
        <v>1250</v>
      </c>
      <c r="R252" s="91">
        <f>сен.25!E247</f>
        <v>1250</v>
      </c>
      <c r="S252" s="90">
        <f t="shared" si="19"/>
        <v>2500</v>
      </c>
      <c r="T252" s="91">
        <f>окт.25!E247</f>
        <v>1250</v>
      </c>
      <c r="U252" s="91">
        <f>ноя.25!E247</f>
        <v>1250</v>
      </c>
      <c r="V252" s="91">
        <f>дек.25!E247</f>
        <v>0</v>
      </c>
    </row>
    <row r="253" spans="1:22" x14ac:dyDescent="0.25">
      <c r="A253" s="98"/>
      <c r="B253" s="124"/>
      <c r="C253" s="16">
        <v>231</v>
      </c>
      <c r="D253" s="121">
        <v>-3750</v>
      </c>
      <c r="E253" s="118">
        <f t="shared" si="15"/>
        <v>-10000</v>
      </c>
      <c r="F253" s="88">
        <f>янв.25!F248+фев.25!F248+мар.25!F248+апр.25!F248+май.25!F248+июн.25!F248+июл.25!F248+авг.25!F248+сен.25!F248+окт.25!F248+ноя.25!F248+дек.25!F248</f>
        <v>7500</v>
      </c>
      <c r="G253" s="88">
        <f t="shared" si="16"/>
        <v>3750</v>
      </c>
      <c r="H253" s="89">
        <f>янв.25!E248</f>
        <v>1250</v>
      </c>
      <c r="I253" s="89">
        <f>фев.25!E248</f>
        <v>1250</v>
      </c>
      <c r="J253" s="89">
        <f>мар.25!E248</f>
        <v>1250</v>
      </c>
      <c r="K253" s="90">
        <f t="shared" si="17"/>
        <v>3750</v>
      </c>
      <c r="L253" s="91">
        <f>апр.25!E248</f>
        <v>1250</v>
      </c>
      <c r="M253" s="91">
        <f>май.25!E248</f>
        <v>1250</v>
      </c>
      <c r="N253" s="91">
        <f>июн.25!E248</f>
        <v>1250</v>
      </c>
      <c r="O253" s="90">
        <f t="shared" si="18"/>
        <v>3750</v>
      </c>
      <c r="P253" s="91">
        <f>июл.25!E248</f>
        <v>1250</v>
      </c>
      <c r="Q253" s="91">
        <f>авг.25!E248</f>
        <v>1250</v>
      </c>
      <c r="R253" s="91">
        <f>сен.25!E248</f>
        <v>1250</v>
      </c>
      <c r="S253" s="90">
        <f t="shared" si="19"/>
        <v>2500</v>
      </c>
      <c r="T253" s="91">
        <f>окт.25!E248</f>
        <v>1250</v>
      </c>
      <c r="U253" s="91">
        <f>ноя.25!E248</f>
        <v>1250</v>
      </c>
      <c r="V253" s="91">
        <f>дек.25!E248</f>
        <v>0</v>
      </c>
    </row>
    <row r="254" spans="1:22" x14ac:dyDescent="0.25">
      <c r="A254" s="98"/>
      <c r="B254" s="124"/>
      <c r="C254" s="16">
        <v>232</v>
      </c>
      <c r="D254" s="121">
        <v>0</v>
      </c>
      <c r="E254" s="118">
        <f t="shared" si="15"/>
        <v>-3750</v>
      </c>
      <c r="F254" s="88">
        <f>янв.25!F249+фев.25!F249+мар.25!F249+апр.25!F249+май.25!F249+июн.25!F249+июл.25!F249+авг.25!F249+сен.25!F249+окт.25!F249+ноя.25!F249+дек.25!F249</f>
        <v>10000</v>
      </c>
      <c r="G254" s="88">
        <f t="shared" si="16"/>
        <v>3750</v>
      </c>
      <c r="H254" s="89">
        <f>янв.25!E249</f>
        <v>1250</v>
      </c>
      <c r="I254" s="89">
        <f>фев.25!E249</f>
        <v>1250</v>
      </c>
      <c r="J254" s="89">
        <f>мар.25!E249</f>
        <v>1250</v>
      </c>
      <c r="K254" s="90">
        <f t="shared" si="17"/>
        <v>3750</v>
      </c>
      <c r="L254" s="91">
        <f>апр.25!E249</f>
        <v>1250</v>
      </c>
      <c r="M254" s="91">
        <f>май.25!E249</f>
        <v>1250</v>
      </c>
      <c r="N254" s="91">
        <f>июн.25!E249</f>
        <v>1250</v>
      </c>
      <c r="O254" s="90">
        <f t="shared" si="18"/>
        <v>3750</v>
      </c>
      <c r="P254" s="91">
        <f>июл.25!E249</f>
        <v>1250</v>
      </c>
      <c r="Q254" s="91">
        <f>авг.25!E249</f>
        <v>1250</v>
      </c>
      <c r="R254" s="91">
        <f>сен.25!E249</f>
        <v>1250</v>
      </c>
      <c r="S254" s="90">
        <f t="shared" si="19"/>
        <v>2500</v>
      </c>
      <c r="T254" s="91">
        <f>окт.25!E249</f>
        <v>1250</v>
      </c>
      <c r="U254" s="91">
        <f>ноя.25!E249</f>
        <v>1250</v>
      </c>
      <c r="V254" s="91">
        <f>дек.25!E249</f>
        <v>0</v>
      </c>
    </row>
    <row r="255" spans="1:22" x14ac:dyDescent="0.25">
      <c r="A255" s="98"/>
      <c r="B255" s="124"/>
      <c r="C255" s="16">
        <v>233</v>
      </c>
      <c r="D255" s="121">
        <v>0</v>
      </c>
      <c r="E255" s="118">
        <f t="shared" si="15"/>
        <v>-1250</v>
      </c>
      <c r="F255" s="88">
        <f>янв.25!F250+фев.25!F250+мар.25!F250+апр.25!F250+май.25!F250+июн.25!F250+июл.25!F250+авг.25!F250+сен.25!F250+окт.25!F250+ноя.25!F250+дек.25!F250</f>
        <v>12500</v>
      </c>
      <c r="G255" s="88">
        <f t="shared" si="16"/>
        <v>3750</v>
      </c>
      <c r="H255" s="89">
        <f>янв.25!E250</f>
        <v>1250</v>
      </c>
      <c r="I255" s="89">
        <f>фев.25!E250</f>
        <v>1250</v>
      </c>
      <c r="J255" s="89">
        <f>мар.25!E250</f>
        <v>1250</v>
      </c>
      <c r="K255" s="90">
        <f t="shared" si="17"/>
        <v>3750</v>
      </c>
      <c r="L255" s="91">
        <f>апр.25!E250</f>
        <v>1250</v>
      </c>
      <c r="M255" s="91">
        <f>май.25!E250</f>
        <v>1250</v>
      </c>
      <c r="N255" s="91">
        <f>июн.25!E250</f>
        <v>1250</v>
      </c>
      <c r="O255" s="90">
        <f t="shared" si="18"/>
        <v>3750</v>
      </c>
      <c r="P255" s="91">
        <f>июл.25!E250</f>
        <v>1250</v>
      </c>
      <c r="Q255" s="91">
        <f>авг.25!E250</f>
        <v>1250</v>
      </c>
      <c r="R255" s="91">
        <f>сен.25!E250</f>
        <v>1250</v>
      </c>
      <c r="S255" s="90">
        <f t="shared" si="19"/>
        <v>2500</v>
      </c>
      <c r="T255" s="91">
        <f>окт.25!E250</f>
        <v>1250</v>
      </c>
      <c r="U255" s="91">
        <f>ноя.25!E250</f>
        <v>1250</v>
      </c>
      <c r="V255" s="91">
        <f>дек.25!E250</f>
        <v>0</v>
      </c>
    </row>
    <row r="256" spans="1:22" x14ac:dyDescent="0.25">
      <c r="A256" s="101"/>
      <c r="B256" s="124"/>
      <c r="C256" s="16">
        <v>234</v>
      </c>
      <c r="D256" s="121">
        <v>0</v>
      </c>
      <c r="E256" s="118">
        <f t="shared" si="15"/>
        <v>-1250</v>
      </c>
      <c r="F256" s="88">
        <f>янв.25!F251+фев.25!F251+мар.25!F251+апр.25!F251+май.25!F251+июн.25!F251+июл.25!F251+авг.25!F251+сен.25!F251+окт.25!F251+ноя.25!F251+дек.25!F251</f>
        <v>12500</v>
      </c>
      <c r="G256" s="88">
        <f t="shared" si="16"/>
        <v>3750</v>
      </c>
      <c r="H256" s="89">
        <f>янв.25!E251</f>
        <v>1250</v>
      </c>
      <c r="I256" s="89">
        <f>фев.25!E251</f>
        <v>1250</v>
      </c>
      <c r="J256" s="89">
        <f>мар.25!E251</f>
        <v>1250</v>
      </c>
      <c r="K256" s="90">
        <f t="shared" si="17"/>
        <v>3750</v>
      </c>
      <c r="L256" s="91">
        <f>апр.25!E251</f>
        <v>1250</v>
      </c>
      <c r="M256" s="91">
        <f>май.25!E251</f>
        <v>1250</v>
      </c>
      <c r="N256" s="91">
        <f>июн.25!E251</f>
        <v>1250</v>
      </c>
      <c r="O256" s="90">
        <f t="shared" si="18"/>
        <v>3750</v>
      </c>
      <c r="P256" s="91">
        <f>июл.25!E251</f>
        <v>1250</v>
      </c>
      <c r="Q256" s="91">
        <f>авг.25!E251</f>
        <v>1250</v>
      </c>
      <c r="R256" s="91">
        <f>сен.25!E251</f>
        <v>1250</v>
      </c>
      <c r="S256" s="90">
        <f t="shared" si="19"/>
        <v>2500</v>
      </c>
      <c r="T256" s="91">
        <f>окт.25!E251</f>
        <v>1250</v>
      </c>
      <c r="U256" s="91">
        <f>ноя.25!E251</f>
        <v>1250</v>
      </c>
      <c r="V256" s="91">
        <f>дек.25!E251</f>
        <v>0</v>
      </c>
    </row>
    <row r="257" spans="1:22" x14ac:dyDescent="0.25">
      <c r="A257" s="98"/>
      <c r="B257" s="124"/>
      <c r="C257" s="16">
        <v>235</v>
      </c>
      <c r="D257" s="121">
        <v>21250</v>
      </c>
      <c r="E257" s="118">
        <f t="shared" si="15"/>
        <v>7500</v>
      </c>
      <c r="F257" s="88">
        <f>янв.25!F252+фев.25!F252+мар.25!F252+апр.25!F252+май.25!F252+июн.25!F252+июл.25!F252+авг.25!F252+сен.25!F252+окт.25!F252+ноя.25!F252+дек.25!F252</f>
        <v>0</v>
      </c>
      <c r="G257" s="88">
        <f t="shared" si="16"/>
        <v>3750</v>
      </c>
      <c r="H257" s="89">
        <f>янв.25!E252</f>
        <v>1250</v>
      </c>
      <c r="I257" s="89">
        <f>фев.25!E252</f>
        <v>1250</v>
      </c>
      <c r="J257" s="89">
        <f>мар.25!E252</f>
        <v>1250</v>
      </c>
      <c r="K257" s="90">
        <f t="shared" si="17"/>
        <v>3750</v>
      </c>
      <c r="L257" s="91">
        <f>апр.25!E252</f>
        <v>1250</v>
      </c>
      <c r="M257" s="91">
        <f>май.25!E252</f>
        <v>1250</v>
      </c>
      <c r="N257" s="91">
        <f>июн.25!E252</f>
        <v>1250</v>
      </c>
      <c r="O257" s="90">
        <f t="shared" si="18"/>
        <v>3750</v>
      </c>
      <c r="P257" s="91">
        <f>июл.25!E252</f>
        <v>1250</v>
      </c>
      <c r="Q257" s="91">
        <f>авг.25!E252</f>
        <v>1250</v>
      </c>
      <c r="R257" s="91">
        <f>сен.25!E252</f>
        <v>1250</v>
      </c>
      <c r="S257" s="90">
        <f t="shared" si="19"/>
        <v>2500</v>
      </c>
      <c r="T257" s="91">
        <f>окт.25!E252</f>
        <v>1250</v>
      </c>
      <c r="U257" s="91">
        <f>ноя.25!E252</f>
        <v>1250</v>
      </c>
      <c r="V257" s="91">
        <f>дек.25!E252</f>
        <v>0</v>
      </c>
    </row>
    <row r="258" spans="1:22" x14ac:dyDescent="0.25">
      <c r="A258" s="98"/>
      <c r="B258" s="124"/>
      <c r="C258" s="16">
        <v>236</v>
      </c>
      <c r="D258" s="121">
        <v>1250</v>
      </c>
      <c r="E258" s="118">
        <f t="shared" si="15"/>
        <v>0</v>
      </c>
      <c r="F258" s="88">
        <f>янв.25!F253+фев.25!F253+мар.25!F253+апр.25!F253+май.25!F253+июн.25!F253+июл.25!F253+авг.25!F253+сен.25!F253+окт.25!F253+ноя.25!F253+дек.25!F253</f>
        <v>12500</v>
      </c>
      <c r="G258" s="88">
        <f t="shared" si="16"/>
        <v>3750</v>
      </c>
      <c r="H258" s="89">
        <f>янв.25!E253</f>
        <v>1250</v>
      </c>
      <c r="I258" s="89">
        <f>фев.25!E253</f>
        <v>1250</v>
      </c>
      <c r="J258" s="89">
        <f>мар.25!E253</f>
        <v>1250</v>
      </c>
      <c r="K258" s="90">
        <f t="shared" si="17"/>
        <v>3750</v>
      </c>
      <c r="L258" s="91">
        <f>апр.25!E253</f>
        <v>1250</v>
      </c>
      <c r="M258" s="91">
        <f>май.25!E253</f>
        <v>1250</v>
      </c>
      <c r="N258" s="91">
        <f>июн.25!E253</f>
        <v>1250</v>
      </c>
      <c r="O258" s="90">
        <f t="shared" si="18"/>
        <v>3750</v>
      </c>
      <c r="P258" s="91">
        <f>июл.25!E253</f>
        <v>1250</v>
      </c>
      <c r="Q258" s="91">
        <f>авг.25!E253</f>
        <v>1250</v>
      </c>
      <c r="R258" s="91">
        <f>сен.25!E253</f>
        <v>1250</v>
      </c>
      <c r="S258" s="90">
        <f t="shared" si="19"/>
        <v>2500</v>
      </c>
      <c r="T258" s="91">
        <f>окт.25!E253</f>
        <v>1250</v>
      </c>
      <c r="U258" s="91">
        <f>ноя.25!E253</f>
        <v>1250</v>
      </c>
      <c r="V258" s="91">
        <f>дек.25!E253</f>
        <v>0</v>
      </c>
    </row>
    <row r="259" spans="1:22" x14ac:dyDescent="0.25">
      <c r="A259" s="98"/>
      <c r="B259" s="124"/>
      <c r="C259" s="16">
        <v>237</v>
      </c>
      <c r="D259" s="121">
        <v>0</v>
      </c>
      <c r="E259" s="118">
        <f t="shared" si="15"/>
        <v>-3750</v>
      </c>
      <c r="F259" s="88">
        <f>янв.25!F254+фев.25!F254+мар.25!F254+апр.25!F254+май.25!F254+июн.25!F254+июл.25!F254+авг.25!F254+сен.25!F254+окт.25!F254+ноя.25!F254+дек.25!F254</f>
        <v>10000</v>
      </c>
      <c r="G259" s="88">
        <f t="shared" si="16"/>
        <v>3750</v>
      </c>
      <c r="H259" s="89">
        <f>янв.25!E254</f>
        <v>1250</v>
      </c>
      <c r="I259" s="89">
        <f>фев.25!E254</f>
        <v>1250</v>
      </c>
      <c r="J259" s="89">
        <f>мар.25!E254</f>
        <v>1250</v>
      </c>
      <c r="K259" s="90">
        <f t="shared" si="17"/>
        <v>3750</v>
      </c>
      <c r="L259" s="91">
        <f>апр.25!E254</f>
        <v>1250</v>
      </c>
      <c r="M259" s="91">
        <f>май.25!E254</f>
        <v>1250</v>
      </c>
      <c r="N259" s="91">
        <f>июн.25!E254</f>
        <v>1250</v>
      </c>
      <c r="O259" s="90">
        <f t="shared" si="18"/>
        <v>3750</v>
      </c>
      <c r="P259" s="91">
        <f>июл.25!E254</f>
        <v>1250</v>
      </c>
      <c r="Q259" s="91">
        <f>авг.25!E254</f>
        <v>1250</v>
      </c>
      <c r="R259" s="91">
        <f>сен.25!E254</f>
        <v>1250</v>
      </c>
      <c r="S259" s="90">
        <f t="shared" si="19"/>
        <v>2500</v>
      </c>
      <c r="T259" s="91">
        <f>окт.25!E254</f>
        <v>1250</v>
      </c>
      <c r="U259" s="91">
        <f>ноя.25!E254</f>
        <v>1250</v>
      </c>
      <c r="V259" s="91">
        <f>дек.25!E254</f>
        <v>0</v>
      </c>
    </row>
    <row r="260" spans="1:22" x14ac:dyDescent="0.25">
      <c r="A260" s="98"/>
      <c r="B260" s="124"/>
      <c r="C260" s="16">
        <v>238</v>
      </c>
      <c r="D260" s="121">
        <v>0</v>
      </c>
      <c r="E260" s="118">
        <f t="shared" si="15"/>
        <v>-6250</v>
      </c>
      <c r="F260" s="88">
        <f>янв.25!F255+фев.25!F255+мар.25!F255+апр.25!F255+май.25!F255+июн.25!F255+июл.25!F255+авг.25!F255+сен.25!F255+окт.25!F255+ноя.25!F255+дек.25!F255</f>
        <v>7500</v>
      </c>
      <c r="G260" s="88">
        <f t="shared" si="16"/>
        <v>3750</v>
      </c>
      <c r="H260" s="89">
        <f>янв.25!E255</f>
        <v>1250</v>
      </c>
      <c r="I260" s="89">
        <f>фев.25!E255</f>
        <v>1250</v>
      </c>
      <c r="J260" s="89">
        <f>мар.25!E255</f>
        <v>1250</v>
      </c>
      <c r="K260" s="90">
        <f t="shared" si="17"/>
        <v>3750</v>
      </c>
      <c r="L260" s="91">
        <f>апр.25!E255</f>
        <v>1250</v>
      </c>
      <c r="M260" s="91">
        <f>май.25!E255</f>
        <v>1250</v>
      </c>
      <c r="N260" s="91">
        <f>июн.25!E255</f>
        <v>1250</v>
      </c>
      <c r="O260" s="90">
        <f t="shared" si="18"/>
        <v>3750</v>
      </c>
      <c r="P260" s="91">
        <f>июл.25!E255</f>
        <v>1250</v>
      </c>
      <c r="Q260" s="91">
        <f>авг.25!E255</f>
        <v>1250</v>
      </c>
      <c r="R260" s="91">
        <f>сен.25!E255</f>
        <v>1250</v>
      </c>
      <c r="S260" s="90">
        <f t="shared" si="19"/>
        <v>2500</v>
      </c>
      <c r="T260" s="91">
        <f>окт.25!E255</f>
        <v>1250</v>
      </c>
      <c r="U260" s="91">
        <f>ноя.25!E255</f>
        <v>1250</v>
      </c>
      <c r="V260" s="91">
        <f>дек.25!E255</f>
        <v>0</v>
      </c>
    </row>
    <row r="261" spans="1:22" x14ac:dyDescent="0.25">
      <c r="A261" s="98"/>
      <c r="B261" s="124"/>
      <c r="C261" s="16">
        <v>239</v>
      </c>
      <c r="D261" s="121">
        <v>-109150</v>
      </c>
      <c r="E261" s="118">
        <f t="shared" si="15"/>
        <v>-112900</v>
      </c>
      <c r="F261" s="88">
        <f>янв.25!F256+фев.25!F256+мар.25!F256+апр.25!F256+май.25!F256+июн.25!F256+июл.25!F256+авг.25!F256+сен.25!F256+окт.25!F256+ноя.25!F256+дек.25!F256</f>
        <v>10000</v>
      </c>
      <c r="G261" s="88">
        <f t="shared" si="16"/>
        <v>3750</v>
      </c>
      <c r="H261" s="89">
        <f>янв.25!E256</f>
        <v>1250</v>
      </c>
      <c r="I261" s="89">
        <f>фев.25!E256</f>
        <v>1250</v>
      </c>
      <c r="J261" s="89">
        <f>мар.25!E256</f>
        <v>1250</v>
      </c>
      <c r="K261" s="90">
        <f t="shared" si="17"/>
        <v>3750</v>
      </c>
      <c r="L261" s="91">
        <f>апр.25!E256</f>
        <v>1250</v>
      </c>
      <c r="M261" s="91">
        <f>май.25!E256</f>
        <v>1250</v>
      </c>
      <c r="N261" s="91">
        <f>июн.25!E256</f>
        <v>1250</v>
      </c>
      <c r="O261" s="90">
        <f t="shared" si="18"/>
        <v>3750</v>
      </c>
      <c r="P261" s="91">
        <f>июл.25!E256</f>
        <v>1250</v>
      </c>
      <c r="Q261" s="91">
        <f>авг.25!E256</f>
        <v>1250</v>
      </c>
      <c r="R261" s="91">
        <f>сен.25!E256</f>
        <v>1250</v>
      </c>
      <c r="S261" s="90">
        <f t="shared" si="19"/>
        <v>2500</v>
      </c>
      <c r="T261" s="91">
        <f>окт.25!E256</f>
        <v>1250</v>
      </c>
      <c r="U261" s="91">
        <f>ноя.25!E256</f>
        <v>1250</v>
      </c>
      <c r="V261" s="91">
        <f>дек.25!E256</f>
        <v>0</v>
      </c>
    </row>
    <row r="262" spans="1:22" x14ac:dyDescent="0.25">
      <c r="A262" s="98"/>
      <c r="B262" s="124"/>
      <c r="C262" s="16">
        <v>240</v>
      </c>
      <c r="D262" s="121">
        <v>-3850</v>
      </c>
      <c r="E262" s="118">
        <f t="shared" si="15"/>
        <v>-2600</v>
      </c>
      <c r="F262" s="88">
        <f>янв.25!F257+фев.25!F257+мар.25!F257+апр.25!F257+май.25!F257+июн.25!F257+июл.25!F257+авг.25!F257+сен.25!F257+окт.25!F257+ноя.25!F257+дек.25!F257</f>
        <v>15000</v>
      </c>
      <c r="G262" s="88">
        <f t="shared" si="16"/>
        <v>3750</v>
      </c>
      <c r="H262" s="89">
        <f>янв.25!E257</f>
        <v>1250</v>
      </c>
      <c r="I262" s="89">
        <f>фев.25!E257</f>
        <v>1250</v>
      </c>
      <c r="J262" s="89">
        <f>мар.25!E257</f>
        <v>1250</v>
      </c>
      <c r="K262" s="90">
        <f t="shared" si="17"/>
        <v>3750</v>
      </c>
      <c r="L262" s="91">
        <f>апр.25!E257</f>
        <v>1250</v>
      </c>
      <c r="M262" s="91">
        <f>май.25!E257</f>
        <v>1250</v>
      </c>
      <c r="N262" s="91">
        <f>июн.25!E257</f>
        <v>1250</v>
      </c>
      <c r="O262" s="90">
        <f t="shared" si="18"/>
        <v>3750</v>
      </c>
      <c r="P262" s="91">
        <f>июл.25!E257</f>
        <v>1250</v>
      </c>
      <c r="Q262" s="91">
        <f>авг.25!E257</f>
        <v>1250</v>
      </c>
      <c r="R262" s="91">
        <f>сен.25!E257</f>
        <v>1250</v>
      </c>
      <c r="S262" s="90">
        <f t="shared" si="19"/>
        <v>2500</v>
      </c>
      <c r="T262" s="91">
        <f>окт.25!E257</f>
        <v>1250</v>
      </c>
      <c r="U262" s="91">
        <f>ноя.25!E257</f>
        <v>1250</v>
      </c>
      <c r="V262" s="91">
        <f>дек.25!E257</f>
        <v>0</v>
      </c>
    </row>
    <row r="263" spans="1:22" x14ac:dyDescent="0.25">
      <c r="A263" s="98"/>
      <c r="B263" s="124"/>
      <c r="C263" s="16">
        <v>241</v>
      </c>
      <c r="D263" s="121">
        <v>0</v>
      </c>
      <c r="E263" s="118">
        <f t="shared" si="15"/>
        <v>0</v>
      </c>
      <c r="F263" s="88">
        <f>янв.25!F258+фев.25!F258+мар.25!F258+апр.25!F258+май.25!F258+июн.25!F258+июл.25!F258+авг.25!F258+сен.25!F258+окт.25!F258+ноя.25!F258+дек.25!F258</f>
        <v>0</v>
      </c>
      <c r="G263" s="88">
        <f t="shared" si="16"/>
        <v>0</v>
      </c>
      <c r="H263" s="89">
        <f>янв.25!E258</f>
        <v>0</v>
      </c>
      <c r="I263" s="89">
        <f>фев.25!E258</f>
        <v>0</v>
      </c>
      <c r="J263" s="89">
        <f>мар.25!E258</f>
        <v>0</v>
      </c>
      <c r="K263" s="90">
        <f t="shared" si="17"/>
        <v>0</v>
      </c>
      <c r="L263" s="91">
        <f>апр.25!E258</f>
        <v>0</v>
      </c>
      <c r="M263" s="91">
        <f>май.25!E258</f>
        <v>0</v>
      </c>
      <c r="N263" s="91">
        <f>июн.25!E258</f>
        <v>0</v>
      </c>
      <c r="O263" s="90">
        <f t="shared" si="18"/>
        <v>0</v>
      </c>
      <c r="P263" s="91">
        <f>июл.25!E258</f>
        <v>0</v>
      </c>
      <c r="Q263" s="91">
        <f>авг.25!E258</f>
        <v>0</v>
      </c>
      <c r="R263" s="91">
        <f>сен.25!E258</f>
        <v>0</v>
      </c>
      <c r="S263" s="90">
        <f t="shared" si="19"/>
        <v>0</v>
      </c>
      <c r="T263" s="91">
        <f>окт.25!E258</f>
        <v>0</v>
      </c>
      <c r="U263" s="91">
        <f>ноя.25!E258</f>
        <v>0</v>
      </c>
      <c r="V263" s="91">
        <f>дек.25!E258</f>
        <v>0</v>
      </c>
    </row>
    <row r="264" spans="1:22" x14ac:dyDescent="0.25">
      <c r="A264" s="98"/>
      <c r="B264" s="124"/>
      <c r="C264" s="16">
        <v>242</v>
      </c>
      <c r="D264" s="121">
        <v>-7500</v>
      </c>
      <c r="E264" s="118">
        <f t="shared" si="15"/>
        <v>1250</v>
      </c>
      <c r="F264" s="88">
        <f>янв.25!F259+фев.25!F259+мар.25!F259+апр.25!F259+май.25!F259+июн.25!F259+июл.25!F259+авг.25!F259+сен.25!F259+окт.25!F259+ноя.25!F259+дек.25!F259</f>
        <v>22500</v>
      </c>
      <c r="G264" s="88">
        <f t="shared" si="16"/>
        <v>3750</v>
      </c>
      <c r="H264" s="89">
        <f>янв.25!E259</f>
        <v>1250</v>
      </c>
      <c r="I264" s="89">
        <f>фев.25!E259</f>
        <v>1250</v>
      </c>
      <c r="J264" s="89">
        <f>мар.25!E259</f>
        <v>1250</v>
      </c>
      <c r="K264" s="90">
        <f t="shared" si="17"/>
        <v>3750</v>
      </c>
      <c r="L264" s="91">
        <f>апр.25!E259</f>
        <v>1250</v>
      </c>
      <c r="M264" s="91">
        <f>май.25!E259</f>
        <v>1250</v>
      </c>
      <c r="N264" s="91">
        <f>июн.25!E259</f>
        <v>1250</v>
      </c>
      <c r="O264" s="90">
        <f t="shared" si="18"/>
        <v>3750</v>
      </c>
      <c r="P264" s="91">
        <f>июл.25!E259</f>
        <v>1250</v>
      </c>
      <c r="Q264" s="91">
        <f>авг.25!E259</f>
        <v>1250</v>
      </c>
      <c r="R264" s="91">
        <f>сен.25!E259</f>
        <v>1250</v>
      </c>
      <c r="S264" s="90">
        <f t="shared" si="19"/>
        <v>2500</v>
      </c>
      <c r="T264" s="91">
        <f>окт.25!E259</f>
        <v>1250</v>
      </c>
      <c r="U264" s="91">
        <f>ноя.25!E259</f>
        <v>1250</v>
      </c>
      <c r="V264" s="91">
        <f>дек.25!E259</f>
        <v>0</v>
      </c>
    </row>
    <row r="265" spans="1:22" x14ac:dyDescent="0.25">
      <c r="A265" s="98"/>
      <c r="B265" s="124"/>
      <c r="C265" s="16">
        <v>243</v>
      </c>
      <c r="D265" s="121">
        <v>-1250</v>
      </c>
      <c r="E265" s="118">
        <f t="shared" si="15"/>
        <v>-15000</v>
      </c>
      <c r="F265" s="88">
        <f>янв.25!F260+фев.25!F260+мар.25!F260+апр.25!F260+май.25!F260+июн.25!F260+июл.25!F260+авг.25!F260+сен.25!F260+окт.25!F260+ноя.25!F260+дек.25!F260</f>
        <v>0</v>
      </c>
      <c r="G265" s="88">
        <f t="shared" si="16"/>
        <v>3750</v>
      </c>
      <c r="H265" s="89">
        <f>янв.25!E260</f>
        <v>1250</v>
      </c>
      <c r="I265" s="89">
        <f>фев.25!E260</f>
        <v>1250</v>
      </c>
      <c r="J265" s="89">
        <f>мар.25!E260</f>
        <v>1250</v>
      </c>
      <c r="K265" s="90">
        <f t="shared" si="17"/>
        <v>3750</v>
      </c>
      <c r="L265" s="91">
        <f>апр.25!E260</f>
        <v>1250</v>
      </c>
      <c r="M265" s="91">
        <f>май.25!E260</f>
        <v>1250</v>
      </c>
      <c r="N265" s="91">
        <f>июн.25!E260</f>
        <v>1250</v>
      </c>
      <c r="O265" s="90">
        <f t="shared" si="18"/>
        <v>3750</v>
      </c>
      <c r="P265" s="91">
        <f>июл.25!E260</f>
        <v>1250</v>
      </c>
      <c r="Q265" s="91">
        <f>авг.25!E260</f>
        <v>1250</v>
      </c>
      <c r="R265" s="91">
        <f>сен.25!E260</f>
        <v>1250</v>
      </c>
      <c r="S265" s="90">
        <f t="shared" si="19"/>
        <v>2500</v>
      </c>
      <c r="T265" s="91">
        <f>окт.25!E260</f>
        <v>1250</v>
      </c>
      <c r="U265" s="91">
        <f>ноя.25!E260</f>
        <v>1250</v>
      </c>
      <c r="V265" s="91">
        <f>дек.25!E260</f>
        <v>0</v>
      </c>
    </row>
    <row r="266" spans="1:22" x14ac:dyDescent="0.25">
      <c r="A266" s="98"/>
      <c r="B266" s="124"/>
      <c r="C266" s="16">
        <v>244</v>
      </c>
      <c r="D266" s="121">
        <v>-28750</v>
      </c>
      <c r="E266" s="118">
        <f t="shared" si="15"/>
        <v>-3750</v>
      </c>
      <c r="F266" s="88">
        <f>янв.25!F261+фев.25!F261+мар.25!F261+апр.25!F261+май.25!F261+июн.25!F261+июл.25!F261+авг.25!F261+сен.25!F261+окт.25!F261+ноя.25!F261+дек.25!F261</f>
        <v>38750</v>
      </c>
      <c r="G266" s="88">
        <f t="shared" si="16"/>
        <v>3750</v>
      </c>
      <c r="H266" s="89">
        <f>янв.25!E261</f>
        <v>1250</v>
      </c>
      <c r="I266" s="89">
        <f>фев.25!E261</f>
        <v>1250</v>
      </c>
      <c r="J266" s="89">
        <f>мар.25!E261</f>
        <v>1250</v>
      </c>
      <c r="K266" s="90">
        <f t="shared" si="17"/>
        <v>3750</v>
      </c>
      <c r="L266" s="91">
        <f>апр.25!E261</f>
        <v>1250</v>
      </c>
      <c r="M266" s="91">
        <f>май.25!E261</f>
        <v>1250</v>
      </c>
      <c r="N266" s="91">
        <f>июн.25!E261</f>
        <v>1250</v>
      </c>
      <c r="O266" s="90">
        <f t="shared" si="18"/>
        <v>3750</v>
      </c>
      <c r="P266" s="91">
        <f>июл.25!E261</f>
        <v>1250</v>
      </c>
      <c r="Q266" s="91">
        <f>авг.25!E261</f>
        <v>1250</v>
      </c>
      <c r="R266" s="91">
        <f>сен.25!E261</f>
        <v>1250</v>
      </c>
      <c r="S266" s="90">
        <f t="shared" si="19"/>
        <v>2500</v>
      </c>
      <c r="T266" s="91">
        <f>окт.25!E261</f>
        <v>1250</v>
      </c>
      <c r="U266" s="91">
        <f>ноя.25!E261</f>
        <v>1250</v>
      </c>
      <c r="V266" s="91">
        <f>дек.25!E261</f>
        <v>0</v>
      </c>
    </row>
    <row r="267" spans="1:22" x14ac:dyDescent="0.25">
      <c r="A267" s="98"/>
      <c r="B267" s="124"/>
      <c r="C267" s="16">
        <v>245</v>
      </c>
      <c r="D267" s="121">
        <v>-26250</v>
      </c>
      <c r="E267" s="118">
        <f t="shared" si="15"/>
        <v>-40000</v>
      </c>
      <c r="F267" s="88">
        <f>янв.25!F262+фев.25!F262+мар.25!F262+апр.25!F262+май.25!F262+июн.25!F262+июл.25!F262+авг.25!F262+сен.25!F262+окт.25!F262+ноя.25!F262+дек.25!F262</f>
        <v>0</v>
      </c>
      <c r="G267" s="88">
        <f t="shared" si="16"/>
        <v>3750</v>
      </c>
      <c r="H267" s="89">
        <f>янв.25!E262</f>
        <v>1250</v>
      </c>
      <c r="I267" s="89">
        <f>фев.25!E262</f>
        <v>1250</v>
      </c>
      <c r="J267" s="89">
        <f>мар.25!E262</f>
        <v>1250</v>
      </c>
      <c r="K267" s="90">
        <f t="shared" si="17"/>
        <v>3750</v>
      </c>
      <c r="L267" s="91">
        <f>апр.25!E262</f>
        <v>1250</v>
      </c>
      <c r="M267" s="91">
        <f>май.25!E262</f>
        <v>1250</v>
      </c>
      <c r="N267" s="91">
        <f>июн.25!E262</f>
        <v>1250</v>
      </c>
      <c r="O267" s="90">
        <f t="shared" si="18"/>
        <v>3750</v>
      </c>
      <c r="P267" s="91">
        <f>июл.25!E262</f>
        <v>1250</v>
      </c>
      <c r="Q267" s="91">
        <f>авг.25!E262</f>
        <v>1250</v>
      </c>
      <c r="R267" s="91">
        <f>сен.25!E262</f>
        <v>1250</v>
      </c>
      <c r="S267" s="90">
        <f t="shared" si="19"/>
        <v>2500</v>
      </c>
      <c r="T267" s="91">
        <f>окт.25!E262</f>
        <v>1250</v>
      </c>
      <c r="U267" s="91">
        <f>ноя.25!E262</f>
        <v>1250</v>
      </c>
      <c r="V267" s="91">
        <f>дек.25!E262</f>
        <v>0</v>
      </c>
    </row>
    <row r="268" spans="1:22" x14ac:dyDescent="0.25">
      <c r="A268" s="98"/>
      <c r="B268" s="124"/>
      <c r="C268" s="16">
        <v>246</v>
      </c>
      <c r="D268" s="121">
        <v>0</v>
      </c>
      <c r="E268" s="118">
        <f t="shared" si="15"/>
        <v>-1250</v>
      </c>
      <c r="F268" s="88">
        <f>янв.25!F263+фев.25!F263+мар.25!F263+апр.25!F263+май.25!F263+июн.25!F263+июл.25!F263+авг.25!F263+сен.25!F263+окт.25!F263+ноя.25!F263+дек.25!F263</f>
        <v>12500</v>
      </c>
      <c r="G268" s="88">
        <f t="shared" si="16"/>
        <v>3750</v>
      </c>
      <c r="H268" s="89">
        <f>янв.25!E263</f>
        <v>1250</v>
      </c>
      <c r="I268" s="89">
        <f>фев.25!E263</f>
        <v>1250</v>
      </c>
      <c r="J268" s="89">
        <f>мар.25!E263</f>
        <v>1250</v>
      </c>
      <c r="K268" s="90">
        <f t="shared" si="17"/>
        <v>3750</v>
      </c>
      <c r="L268" s="91">
        <f>апр.25!E263</f>
        <v>1250</v>
      </c>
      <c r="M268" s="91">
        <f>май.25!E263</f>
        <v>1250</v>
      </c>
      <c r="N268" s="91">
        <f>июн.25!E263</f>
        <v>1250</v>
      </c>
      <c r="O268" s="90">
        <f t="shared" si="18"/>
        <v>3750</v>
      </c>
      <c r="P268" s="91">
        <f>июл.25!E263</f>
        <v>1250</v>
      </c>
      <c r="Q268" s="91">
        <f>авг.25!E263</f>
        <v>1250</v>
      </c>
      <c r="R268" s="91">
        <f>сен.25!E263</f>
        <v>1250</v>
      </c>
      <c r="S268" s="90">
        <f t="shared" si="19"/>
        <v>2500</v>
      </c>
      <c r="T268" s="91">
        <f>окт.25!E263</f>
        <v>1250</v>
      </c>
      <c r="U268" s="91">
        <f>ноя.25!E263</f>
        <v>1250</v>
      </c>
      <c r="V268" s="91">
        <f>дек.25!E263</f>
        <v>0</v>
      </c>
    </row>
    <row r="269" spans="1:22" x14ac:dyDescent="0.25">
      <c r="A269" s="98"/>
      <c r="B269" s="124"/>
      <c r="C269" s="16">
        <v>247</v>
      </c>
      <c r="D269" s="121">
        <v>0</v>
      </c>
      <c r="E269" s="118">
        <f t="shared" si="15"/>
        <v>-1250</v>
      </c>
      <c r="F269" s="88">
        <f>янв.25!F264+фев.25!F264+мар.25!F264+апр.25!F264+май.25!F264+июн.25!F264+июл.25!F264+авг.25!F264+сен.25!F264+окт.25!F264+ноя.25!F264+дек.25!F264</f>
        <v>12500</v>
      </c>
      <c r="G269" s="88">
        <f t="shared" si="16"/>
        <v>3750</v>
      </c>
      <c r="H269" s="89">
        <f>янв.25!E264</f>
        <v>1250</v>
      </c>
      <c r="I269" s="89">
        <f>фев.25!E264</f>
        <v>1250</v>
      </c>
      <c r="J269" s="89">
        <f>мар.25!E264</f>
        <v>1250</v>
      </c>
      <c r="K269" s="90">
        <f t="shared" si="17"/>
        <v>3750</v>
      </c>
      <c r="L269" s="91">
        <f>апр.25!E264</f>
        <v>1250</v>
      </c>
      <c r="M269" s="91">
        <f>май.25!E264</f>
        <v>1250</v>
      </c>
      <c r="N269" s="91">
        <f>июн.25!E264</f>
        <v>1250</v>
      </c>
      <c r="O269" s="90">
        <f t="shared" si="18"/>
        <v>3750</v>
      </c>
      <c r="P269" s="91">
        <f>июл.25!E264</f>
        <v>1250</v>
      </c>
      <c r="Q269" s="91">
        <f>авг.25!E264</f>
        <v>1250</v>
      </c>
      <c r="R269" s="91">
        <f>сен.25!E264</f>
        <v>1250</v>
      </c>
      <c r="S269" s="90">
        <f t="shared" si="19"/>
        <v>2500</v>
      </c>
      <c r="T269" s="91">
        <f>окт.25!E264</f>
        <v>1250</v>
      </c>
      <c r="U269" s="91">
        <f>ноя.25!E264</f>
        <v>1250</v>
      </c>
      <c r="V269" s="91">
        <f>дек.25!E264</f>
        <v>0</v>
      </c>
    </row>
    <row r="270" spans="1:22" x14ac:dyDescent="0.25">
      <c r="A270" s="98"/>
      <c r="B270" s="124"/>
      <c r="C270" s="16">
        <v>248</v>
      </c>
      <c r="D270" s="121">
        <v>1250</v>
      </c>
      <c r="E270" s="118">
        <f t="shared" si="15"/>
        <v>-3750</v>
      </c>
      <c r="F270" s="88">
        <f>янв.25!F265+фев.25!F265+мар.25!F265+апр.25!F265+май.25!F265+июн.25!F265+июл.25!F265+авг.25!F265+сен.25!F265+окт.25!F265+ноя.25!F265+дек.25!F265</f>
        <v>8750</v>
      </c>
      <c r="G270" s="88">
        <f t="shared" si="16"/>
        <v>3750</v>
      </c>
      <c r="H270" s="89">
        <f>янв.25!E265</f>
        <v>1250</v>
      </c>
      <c r="I270" s="89">
        <f>фев.25!E265</f>
        <v>1250</v>
      </c>
      <c r="J270" s="89">
        <f>мар.25!E265</f>
        <v>1250</v>
      </c>
      <c r="K270" s="90">
        <f t="shared" si="17"/>
        <v>3750</v>
      </c>
      <c r="L270" s="91">
        <f>апр.25!E265</f>
        <v>1250</v>
      </c>
      <c r="M270" s="91">
        <f>май.25!E265</f>
        <v>1250</v>
      </c>
      <c r="N270" s="91">
        <f>июн.25!E265</f>
        <v>1250</v>
      </c>
      <c r="O270" s="90">
        <f t="shared" si="18"/>
        <v>3750</v>
      </c>
      <c r="P270" s="91">
        <f>июл.25!E265</f>
        <v>1250</v>
      </c>
      <c r="Q270" s="91">
        <f>авг.25!E265</f>
        <v>1250</v>
      </c>
      <c r="R270" s="91">
        <f>сен.25!E265</f>
        <v>1250</v>
      </c>
      <c r="S270" s="90">
        <f t="shared" si="19"/>
        <v>2500</v>
      </c>
      <c r="T270" s="91">
        <f>окт.25!E265</f>
        <v>1250</v>
      </c>
      <c r="U270" s="91">
        <f>ноя.25!E265</f>
        <v>1250</v>
      </c>
      <c r="V270" s="91">
        <f>дек.25!E265</f>
        <v>0</v>
      </c>
    </row>
    <row r="271" spans="1:22" x14ac:dyDescent="0.25">
      <c r="A271" s="98"/>
      <c r="B271" s="124"/>
      <c r="C271" s="16">
        <v>249</v>
      </c>
      <c r="D271" s="121">
        <v>1250</v>
      </c>
      <c r="E271" s="118">
        <f t="shared" si="15"/>
        <v>-3750</v>
      </c>
      <c r="F271" s="88">
        <f>янв.25!F266+фев.25!F266+мар.25!F266+апр.25!F266+май.25!F266+июн.25!F266+июл.25!F266+авг.25!F266+сен.25!F266+окт.25!F266+ноя.25!F266+дек.25!F266</f>
        <v>8750</v>
      </c>
      <c r="G271" s="88">
        <f t="shared" si="16"/>
        <v>3750</v>
      </c>
      <c r="H271" s="89">
        <f>янв.25!E266</f>
        <v>1250</v>
      </c>
      <c r="I271" s="89">
        <f>фев.25!E266</f>
        <v>1250</v>
      </c>
      <c r="J271" s="89">
        <f>мар.25!E266</f>
        <v>1250</v>
      </c>
      <c r="K271" s="90">
        <f t="shared" si="17"/>
        <v>3750</v>
      </c>
      <c r="L271" s="91">
        <f>апр.25!E266</f>
        <v>1250</v>
      </c>
      <c r="M271" s="91">
        <f>май.25!E266</f>
        <v>1250</v>
      </c>
      <c r="N271" s="91">
        <f>июн.25!E266</f>
        <v>1250</v>
      </c>
      <c r="O271" s="90">
        <f t="shared" si="18"/>
        <v>3750</v>
      </c>
      <c r="P271" s="91">
        <f>июл.25!E266</f>
        <v>1250</v>
      </c>
      <c r="Q271" s="91">
        <f>авг.25!E266</f>
        <v>1250</v>
      </c>
      <c r="R271" s="91">
        <f>сен.25!E266</f>
        <v>1250</v>
      </c>
      <c r="S271" s="90">
        <f t="shared" si="19"/>
        <v>2500</v>
      </c>
      <c r="T271" s="91">
        <f>окт.25!E266</f>
        <v>1250</v>
      </c>
      <c r="U271" s="91">
        <f>ноя.25!E266</f>
        <v>1250</v>
      </c>
      <c r="V271" s="91">
        <f>дек.25!E266</f>
        <v>0</v>
      </c>
    </row>
    <row r="272" spans="1:22" x14ac:dyDescent="0.25">
      <c r="A272" s="98"/>
      <c r="B272" s="124"/>
      <c r="C272" s="16">
        <v>250</v>
      </c>
      <c r="D272" s="121">
        <v>1250</v>
      </c>
      <c r="E272" s="118">
        <f t="shared" si="15"/>
        <v>-3750</v>
      </c>
      <c r="F272" s="88">
        <f>янв.25!F267+фев.25!F267+мар.25!F267+апр.25!F267+май.25!F267+июн.25!F267+июл.25!F267+авг.25!F267+сен.25!F267+окт.25!F267+ноя.25!F267+дек.25!F267</f>
        <v>8750</v>
      </c>
      <c r="G272" s="88">
        <f t="shared" si="16"/>
        <v>3750</v>
      </c>
      <c r="H272" s="89">
        <f>янв.25!E267</f>
        <v>1250</v>
      </c>
      <c r="I272" s="89">
        <f>фев.25!E267</f>
        <v>1250</v>
      </c>
      <c r="J272" s="89">
        <f>мар.25!E267</f>
        <v>1250</v>
      </c>
      <c r="K272" s="90">
        <f t="shared" si="17"/>
        <v>3750</v>
      </c>
      <c r="L272" s="91">
        <f>апр.25!E267</f>
        <v>1250</v>
      </c>
      <c r="M272" s="91">
        <f>май.25!E267</f>
        <v>1250</v>
      </c>
      <c r="N272" s="91">
        <f>июн.25!E267</f>
        <v>1250</v>
      </c>
      <c r="O272" s="90">
        <f t="shared" si="18"/>
        <v>3750</v>
      </c>
      <c r="P272" s="91">
        <f>июл.25!E267</f>
        <v>1250</v>
      </c>
      <c r="Q272" s="91">
        <f>авг.25!E267</f>
        <v>1250</v>
      </c>
      <c r="R272" s="91">
        <f>сен.25!E267</f>
        <v>1250</v>
      </c>
      <c r="S272" s="90">
        <f t="shared" si="19"/>
        <v>2500</v>
      </c>
      <c r="T272" s="91">
        <f>окт.25!E267</f>
        <v>1250</v>
      </c>
      <c r="U272" s="91">
        <f>ноя.25!E267</f>
        <v>1250</v>
      </c>
      <c r="V272" s="91">
        <f>дек.25!E267</f>
        <v>0</v>
      </c>
    </row>
    <row r="273" spans="1:22" x14ac:dyDescent="0.25">
      <c r="A273" s="98"/>
      <c r="B273" s="124"/>
      <c r="C273" s="16" t="s">
        <v>36</v>
      </c>
      <c r="D273" s="121">
        <v>-1240</v>
      </c>
      <c r="E273" s="118">
        <f t="shared" si="15"/>
        <v>-13740</v>
      </c>
      <c r="F273" s="88">
        <f>янв.25!F268+фев.25!F268+мар.25!F268+апр.25!F268+май.25!F268+июн.25!F268+июл.25!F268+авг.25!F268+сен.25!F268+окт.25!F268+ноя.25!F268+дек.25!F268</f>
        <v>1250</v>
      </c>
      <c r="G273" s="88">
        <f t="shared" si="16"/>
        <v>3750</v>
      </c>
      <c r="H273" s="89">
        <f>янв.25!E268</f>
        <v>1250</v>
      </c>
      <c r="I273" s="89">
        <f>фев.25!E268</f>
        <v>1250</v>
      </c>
      <c r="J273" s="89">
        <f>мар.25!E268</f>
        <v>1250</v>
      </c>
      <c r="K273" s="90">
        <f t="shared" si="17"/>
        <v>3750</v>
      </c>
      <c r="L273" s="91">
        <f>апр.25!E268</f>
        <v>1250</v>
      </c>
      <c r="M273" s="91">
        <f>май.25!E268</f>
        <v>1250</v>
      </c>
      <c r="N273" s="91">
        <f>июн.25!E268</f>
        <v>1250</v>
      </c>
      <c r="O273" s="90">
        <f t="shared" si="18"/>
        <v>3750</v>
      </c>
      <c r="P273" s="91">
        <f>июл.25!E268</f>
        <v>1250</v>
      </c>
      <c r="Q273" s="91">
        <f>авг.25!E268</f>
        <v>1250</v>
      </c>
      <c r="R273" s="91">
        <f>сен.25!E268</f>
        <v>1250</v>
      </c>
      <c r="S273" s="90">
        <f t="shared" si="19"/>
        <v>2500</v>
      </c>
      <c r="T273" s="91">
        <f>окт.25!E268</f>
        <v>1250</v>
      </c>
      <c r="U273" s="91">
        <f>ноя.25!E268</f>
        <v>1250</v>
      </c>
      <c r="V273" s="91">
        <f>дек.25!E268</f>
        <v>0</v>
      </c>
    </row>
    <row r="274" spans="1:22" x14ac:dyDescent="0.25">
      <c r="A274" s="98"/>
      <c r="B274" s="124"/>
      <c r="C274" s="16">
        <v>251</v>
      </c>
      <c r="D274" s="121">
        <v>1</v>
      </c>
      <c r="E274" s="118">
        <f t="shared" si="15"/>
        <v>-1249</v>
      </c>
      <c r="F274" s="88">
        <f>янв.25!F269+фев.25!F269+мар.25!F269+апр.25!F269+май.25!F269+июн.25!F269+июл.25!F269+авг.25!F269+сен.25!F269+окт.25!F269+ноя.25!F269+дек.25!F269</f>
        <v>12500</v>
      </c>
      <c r="G274" s="88">
        <f t="shared" si="16"/>
        <v>3750</v>
      </c>
      <c r="H274" s="89">
        <f>янв.25!E269</f>
        <v>1250</v>
      </c>
      <c r="I274" s="89">
        <f>фев.25!E269</f>
        <v>1250</v>
      </c>
      <c r="J274" s="89">
        <f>мар.25!E269</f>
        <v>1250</v>
      </c>
      <c r="K274" s="90">
        <f t="shared" si="17"/>
        <v>3750</v>
      </c>
      <c r="L274" s="91">
        <f>апр.25!E269</f>
        <v>1250</v>
      </c>
      <c r="M274" s="91">
        <f>май.25!E269</f>
        <v>1250</v>
      </c>
      <c r="N274" s="91">
        <f>июн.25!E269</f>
        <v>1250</v>
      </c>
      <c r="O274" s="90">
        <f t="shared" si="18"/>
        <v>3750</v>
      </c>
      <c r="P274" s="91">
        <f>июл.25!E269</f>
        <v>1250</v>
      </c>
      <c r="Q274" s="91">
        <f>авг.25!E269</f>
        <v>1250</v>
      </c>
      <c r="R274" s="91">
        <f>сен.25!E269</f>
        <v>1250</v>
      </c>
      <c r="S274" s="90">
        <f t="shared" si="19"/>
        <v>2500</v>
      </c>
      <c r="T274" s="91">
        <f>окт.25!E269</f>
        <v>1250</v>
      </c>
      <c r="U274" s="91">
        <f>ноя.25!E269</f>
        <v>1250</v>
      </c>
      <c r="V274" s="91">
        <f>дек.25!E269</f>
        <v>0</v>
      </c>
    </row>
    <row r="275" spans="1:22" x14ac:dyDescent="0.25">
      <c r="A275" s="101"/>
      <c r="B275" s="124"/>
      <c r="C275" s="16">
        <v>252</v>
      </c>
      <c r="D275" s="121">
        <v>2325</v>
      </c>
      <c r="E275" s="118">
        <f t="shared" si="15"/>
        <v>-2500</v>
      </c>
      <c r="F275" s="88">
        <f>янв.25!F270+фев.25!F270+мар.25!F270+апр.25!F270+май.25!F270+июн.25!F270+июл.25!F270+авг.25!F270+сен.25!F270+окт.25!F270+ноя.25!F270+дек.25!F270</f>
        <v>8925</v>
      </c>
      <c r="G275" s="88">
        <f t="shared" si="16"/>
        <v>3750</v>
      </c>
      <c r="H275" s="89">
        <f>янв.25!E270</f>
        <v>1250</v>
      </c>
      <c r="I275" s="89">
        <f>фев.25!E270</f>
        <v>1250</v>
      </c>
      <c r="J275" s="89">
        <f>мар.25!E270</f>
        <v>1250</v>
      </c>
      <c r="K275" s="90">
        <f t="shared" si="17"/>
        <v>3750</v>
      </c>
      <c r="L275" s="91">
        <f>апр.25!E270</f>
        <v>1250</v>
      </c>
      <c r="M275" s="91">
        <f>май.25!E270</f>
        <v>1250</v>
      </c>
      <c r="N275" s="91">
        <f>июн.25!E270</f>
        <v>1250</v>
      </c>
      <c r="O275" s="90">
        <f t="shared" si="18"/>
        <v>3750</v>
      </c>
      <c r="P275" s="91">
        <f>июл.25!E270</f>
        <v>1250</v>
      </c>
      <c r="Q275" s="91">
        <f>авг.25!E270</f>
        <v>1250</v>
      </c>
      <c r="R275" s="91">
        <f>сен.25!E270</f>
        <v>1250</v>
      </c>
      <c r="S275" s="90">
        <f t="shared" si="19"/>
        <v>2500</v>
      </c>
      <c r="T275" s="91">
        <f>окт.25!E270</f>
        <v>1250</v>
      </c>
      <c r="U275" s="91">
        <f>ноя.25!E270</f>
        <v>1250</v>
      </c>
      <c r="V275" s="91">
        <f>дек.25!E270</f>
        <v>0</v>
      </c>
    </row>
    <row r="276" spans="1:22" x14ac:dyDescent="0.25">
      <c r="A276" s="98"/>
      <c r="B276" s="124"/>
      <c r="C276" s="16">
        <v>253</v>
      </c>
      <c r="D276" s="121">
        <v>1450</v>
      </c>
      <c r="E276" s="118">
        <f t="shared" si="15"/>
        <v>2700</v>
      </c>
      <c r="F276" s="88">
        <f>янв.25!F271+фев.25!F271+мар.25!F271+апр.25!F271+май.25!F271+июн.25!F271+июл.25!F271+авг.25!F271+сен.25!F271+окт.25!F271+ноя.25!F271+дек.25!F271</f>
        <v>15000</v>
      </c>
      <c r="G276" s="88">
        <f t="shared" si="16"/>
        <v>3750</v>
      </c>
      <c r="H276" s="89">
        <f>янв.25!E271</f>
        <v>1250</v>
      </c>
      <c r="I276" s="89">
        <f>фев.25!E271</f>
        <v>1250</v>
      </c>
      <c r="J276" s="89">
        <f>мар.25!E271</f>
        <v>1250</v>
      </c>
      <c r="K276" s="90">
        <f t="shared" si="17"/>
        <v>3750</v>
      </c>
      <c r="L276" s="91">
        <f>апр.25!E271</f>
        <v>1250</v>
      </c>
      <c r="M276" s="91">
        <f>май.25!E271</f>
        <v>1250</v>
      </c>
      <c r="N276" s="91">
        <f>июн.25!E271</f>
        <v>1250</v>
      </c>
      <c r="O276" s="90">
        <f t="shared" si="18"/>
        <v>3750</v>
      </c>
      <c r="P276" s="91">
        <f>июл.25!E271</f>
        <v>1250</v>
      </c>
      <c r="Q276" s="91">
        <f>авг.25!E271</f>
        <v>1250</v>
      </c>
      <c r="R276" s="91">
        <f>сен.25!E271</f>
        <v>1250</v>
      </c>
      <c r="S276" s="90">
        <f t="shared" si="19"/>
        <v>2500</v>
      </c>
      <c r="T276" s="91">
        <f>окт.25!E271</f>
        <v>1250</v>
      </c>
      <c r="U276" s="91">
        <f>ноя.25!E271</f>
        <v>1250</v>
      </c>
      <c r="V276" s="91">
        <f>дек.25!E271</f>
        <v>0</v>
      </c>
    </row>
    <row r="277" spans="1:22" x14ac:dyDescent="0.25">
      <c r="A277" s="98"/>
      <c r="B277" s="124"/>
      <c r="C277" s="16">
        <v>254</v>
      </c>
      <c r="D277" s="121">
        <v>7100</v>
      </c>
      <c r="E277" s="118">
        <f t="shared" si="15"/>
        <v>450</v>
      </c>
      <c r="F277" s="88">
        <f>янв.25!F272+фев.25!F272+мар.25!F272+апр.25!F272+май.25!F272+июн.25!F272+июл.25!F272+авг.25!F272+сен.25!F272+окт.25!F272+ноя.25!F272+дек.25!F272</f>
        <v>7100</v>
      </c>
      <c r="G277" s="88">
        <f t="shared" ref="G277:G342" si="20">H277+I277+J277</f>
        <v>3750</v>
      </c>
      <c r="H277" s="89">
        <f>янв.25!E272</f>
        <v>1250</v>
      </c>
      <c r="I277" s="89">
        <f>фев.25!E272</f>
        <v>1250</v>
      </c>
      <c r="J277" s="89">
        <f>мар.25!E272</f>
        <v>1250</v>
      </c>
      <c r="K277" s="90">
        <f t="shared" ref="K277:K342" si="21">N277+M277+L277</f>
        <v>3750</v>
      </c>
      <c r="L277" s="91">
        <f>апр.25!E272</f>
        <v>1250</v>
      </c>
      <c r="M277" s="91">
        <f>май.25!E272</f>
        <v>1250</v>
      </c>
      <c r="N277" s="91">
        <f>июн.25!E272</f>
        <v>1250</v>
      </c>
      <c r="O277" s="90">
        <f t="shared" ref="O277:O342" si="22">P277+Q277+R277</f>
        <v>3750</v>
      </c>
      <c r="P277" s="91">
        <f>июл.25!E272</f>
        <v>1250</v>
      </c>
      <c r="Q277" s="91">
        <f>авг.25!E272</f>
        <v>1250</v>
      </c>
      <c r="R277" s="91">
        <f>сен.25!E272</f>
        <v>1250</v>
      </c>
      <c r="S277" s="90">
        <f t="shared" ref="S277:S342" si="23">T277+U277+V277</f>
        <v>2500</v>
      </c>
      <c r="T277" s="91">
        <f>окт.25!E272</f>
        <v>1250</v>
      </c>
      <c r="U277" s="91">
        <f>ноя.25!E272</f>
        <v>1250</v>
      </c>
      <c r="V277" s="91">
        <f>дек.25!E272</f>
        <v>0</v>
      </c>
    </row>
    <row r="278" spans="1:22" x14ac:dyDescent="0.25">
      <c r="A278" s="98"/>
      <c r="B278" s="124"/>
      <c r="C278" s="16">
        <v>255</v>
      </c>
      <c r="D278" s="121">
        <v>0</v>
      </c>
      <c r="E278" s="118">
        <f t="shared" ref="E278:E342" si="24">F278-G278-K278-O278-S278+D278</f>
        <v>-1250</v>
      </c>
      <c r="F278" s="88">
        <f>янв.25!F273+фев.25!F273+мар.25!F273+апр.25!F273+май.25!F273+июн.25!F273+июл.25!F273+авг.25!F273+сен.25!F273+окт.25!F273+ноя.25!F273+дек.25!F273</f>
        <v>12500</v>
      </c>
      <c r="G278" s="88">
        <f t="shared" si="20"/>
        <v>3750</v>
      </c>
      <c r="H278" s="89">
        <f>янв.25!E273</f>
        <v>1250</v>
      </c>
      <c r="I278" s="89">
        <f>фев.25!E273</f>
        <v>1250</v>
      </c>
      <c r="J278" s="89">
        <f>мар.25!E273</f>
        <v>1250</v>
      </c>
      <c r="K278" s="90">
        <f t="shared" si="21"/>
        <v>3750</v>
      </c>
      <c r="L278" s="91">
        <f>апр.25!E273</f>
        <v>1250</v>
      </c>
      <c r="M278" s="91">
        <f>май.25!E273</f>
        <v>1250</v>
      </c>
      <c r="N278" s="91">
        <f>июн.25!E273</f>
        <v>1250</v>
      </c>
      <c r="O278" s="90">
        <f t="shared" si="22"/>
        <v>3750</v>
      </c>
      <c r="P278" s="91">
        <f>июл.25!E273</f>
        <v>1250</v>
      </c>
      <c r="Q278" s="91">
        <f>авг.25!E273</f>
        <v>1250</v>
      </c>
      <c r="R278" s="91">
        <f>сен.25!E273</f>
        <v>1250</v>
      </c>
      <c r="S278" s="90">
        <f t="shared" si="23"/>
        <v>2500</v>
      </c>
      <c r="T278" s="91">
        <f>окт.25!E273</f>
        <v>1250</v>
      </c>
      <c r="U278" s="91">
        <f>ноя.25!E273</f>
        <v>1250</v>
      </c>
      <c r="V278" s="91">
        <f>дек.25!E273</f>
        <v>0</v>
      </c>
    </row>
    <row r="279" spans="1:22" x14ac:dyDescent="0.25">
      <c r="A279" s="98"/>
      <c r="B279" s="124"/>
      <c r="C279" s="16">
        <v>256</v>
      </c>
      <c r="D279" s="121">
        <v>5000</v>
      </c>
      <c r="E279" s="118">
        <f t="shared" si="24"/>
        <v>2500</v>
      </c>
      <c r="F279" s="88">
        <f>янв.25!F274+фев.25!F274+мар.25!F274+апр.25!F274+май.25!F274+июн.25!F274+июл.25!F274+авг.25!F274+сен.25!F274+окт.25!F274+ноя.25!F274+дек.25!F274</f>
        <v>11250</v>
      </c>
      <c r="G279" s="88">
        <f t="shared" si="20"/>
        <v>3750</v>
      </c>
      <c r="H279" s="89">
        <f>янв.25!E274</f>
        <v>1250</v>
      </c>
      <c r="I279" s="89">
        <f>фев.25!E274</f>
        <v>1250</v>
      </c>
      <c r="J279" s="89">
        <f>мар.25!E274</f>
        <v>1250</v>
      </c>
      <c r="K279" s="90">
        <f t="shared" si="21"/>
        <v>3750</v>
      </c>
      <c r="L279" s="91">
        <f>апр.25!E274</f>
        <v>1250</v>
      </c>
      <c r="M279" s="91">
        <f>май.25!E274</f>
        <v>1250</v>
      </c>
      <c r="N279" s="91">
        <f>июн.25!E274</f>
        <v>1250</v>
      </c>
      <c r="O279" s="90">
        <f t="shared" si="22"/>
        <v>3750</v>
      </c>
      <c r="P279" s="91">
        <f>июл.25!E274</f>
        <v>1250</v>
      </c>
      <c r="Q279" s="91">
        <f>авг.25!E274</f>
        <v>1250</v>
      </c>
      <c r="R279" s="91">
        <f>сен.25!E274</f>
        <v>1250</v>
      </c>
      <c r="S279" s="90">
        <f t="shared" si="23"/>
        <v>2500</v>
      </c>
      <c r="T279" s="91">
        <f>окт.25!E274</f>
        <v>1250</v>
      </c>
      <c r="U279" s="91">
        <f>ноя.25!E274</f>
        <v>1250</v>
      </c>
      <c r="V279" s="91">
        <f>дек.25!E274</f>
        <v>0</v>
      </c>
    </row>
    <row r="280" spans="1:22" x14ac:dyDescent="0.25">
      <c r="A280" s="101"/>
      <c r="B280" s="124"/>
      <c r="C280" s="16">
        <v>257</v>
      </c>
      <c r="D280" s="121">
        <v>0</v>
      </c>
      <c r="E280" s="118">
        <f t="shared" si="24"/>
        <v>0</v>
      </c>
      <c r="F280" s="88">
        <f>янв.25!F275+фев.25!F275+мар.25!F275+апр.25!F275+май.25!F275+июн.25!F275+июл.25!F275+авг.25!F275+сен.25!F275+окт.25!F275+ноя.25!F275+дек.25!F275</f>
        <v>13750</v>
      </c>
      <c r="G280" s="88">
        <f t="shared" si="20"/>
        <v>3750</v>
      </c>
      <c r="H280" s="89">
        <f>янв.25!E275</f>
        <v>1250</v>
      </c>
      <c r="I280" s="89">
        <f>фев.25!E275</f>
        <v>1250</v>
      </c>
      <c r="J280" s="89">
        <f>мар.25!E275</f>
        <v>1250</v>
      </c>
      <c r="K280" s="90">
        <f t="shared" si="21"/>
        <v>3750</v>
      </c>
      <c r="L280" s="91">
        <f>апр.25!E275</f>
        <v>1250</v>
      </c>
      <c r="M280" s="91">
        <f>май.25!E275</f>
        <v>1250</v>
      </c>
      <c r="N280" s="91">
        <f>июн.25!E275</f>
        <v>1250</v>
      </c>
      <c r="O280" s="90">
        <f t="shared" si="22"/>
        <v>3750</v>
      </c>
      <c r="P280" s="91">
        <f>июл.25!E275</f>
        <v>1250</v>
      </c>
      <c r="Q280" s="91">
        <f>авг.25!E275</f>
        <v>1250</v>
      </c>
      <c r="R280" s="91">
        <f>сен.25!E275</f>
        <v>1250</v>
      </c>
      <c r="S280" s="90">
        <f t="shared" si="23"/>
        <v>2500</v>
      </c>
      <c r="T280" s="91">
        <f>окт.25!E275</f>
        <v>1250</v>
      </c>
      <c r="U280" s="91">
        <f>ноя.25!E275</f>
        <v>1250</v>
      </c>
      <c r="V280" s="91">
        <f>дек.25!E275</f>
        <v>0</v>
      </c>
    </row>
    <row r="281" spans="1:22" x14ac:dyDescent="0.25">
      <c r="A281" s="98"/>
      <c r="B281" s="124"/>
      <c r="C281" s="16">
        <v>258</v>
      </c>
      <c r="D281" s="121">
        <v>0</v>
      </c>
      <c r="E281" s="118">
        <f t="shared" si="24"/>
        <v>-2500</v>
      </c>
      <c r="F281" s="88">
        <f>янв.25!F276+фев.25!F276+мар.25!F276+апр.25!F276+май.25!F276+июн.25!F276+июл.25!F276+авг.25!F276+сен.25!F276+окт.25!F276+ноя.25!F276+дек.25!F276</f>
        <v>11250</v>
      </c>
      <c r="G281" s="88">
        <f t="shared" si="20"/>
        <v>3750</v>
      </c>
      <c r="H281" s="89">
        <f>янв.25!E276</f>
        <v>1250</v>
      </c>
      <c r="I281" s="89">
        <f>фев.25!E276</f>
        <v>1250</v>
      </c>
      <c r="J281" s="89">
        <f>мар.25!E276</f>
        <v>1250</v>
      </c>
      <c r="K281" s="90">
        <f t="shared" si="21"/>
        <v>3750</v>
      </c>
      <c r="L281" s="91">
        <f>апр.25!E276</f>
        <v>1250</v>
      </c>
      <c r="M281" s="91">
        <f>май.25!E276</f>
        <v>1250</v>
      </c>
      <c r="N281" s="91">
        <f>июн.25!E276</f>
        <v>1250</v>
      </c>
      <c r="O281" s="90">
        <f t="shared" si="22"/>
        <v>3750</v>
      </c>
      <c r="P281" s="91">
        <f>июл.25!E276</f>
        <v>1250</v>
      </c>
      <c r="Q281" s="91">
        <f>авг.25!E276</f>
        <v>1250</v>
      </c>
      <c r="R281" s="91">
        <f>сен.25!E276</f>
        <v>1250</v>
      </c>
      <c r="S281" s="90">
        <f t="shared" si="23"/>
        <v>2500</v>
      </c>
      <c r="T281" s="91">
        <f>окт.25!E276</f>
        <v>1250</v>
      </c>
      <c r="U281" s="91">
        <f>ноя.25!E276</f>
        <v>1250</v>
      </c>
      <c r="V281" s="91">
        <f>дек.25!E276</f>
        <v>0</v>
      </c>
    </row>
    <row r="282" spans="1:22" x14ac:dyDescent="0.25">
      <c r="A282" s="98"/>
      <c r="B282" s="124"/>
      <c r="C282" s="16">
        <v>259</v>
      </c>
      <c r="D282" s="121">
        <v>-9950</v>
      </c>
      <c r="E282" s="118">
        <f t="shared" si="24"/>
        <v>-23700</v>
      </c>
      <c r="F282" s="88">
        <f>янв.25!F277+фев.25!F277+мар.25!F277+апр.25!F277+май.25!F277+июн.25!F277+июл.25!F277+авг.25!F277+сен.25!F277+окт.25!F277+ноя.25!F277+дек.25!F277</f>
        <v>0</v>
      </c>
      <c r="G282" s="88">
        <f t="shared" si="20"/>
        <v>3750</v>
      </c>
      <c r="H282" s="89">
        <f>янв.25!E277</f>
        <v>1250</v>
      </c>
      <c r="I282" s="89">
        <f>фев.25!E277</f>
        <v>1250</v>
      </c>
      <c r="J282" s="89">
        <f>мар.25!E277</f>
        <v>1250</v>
      </c>
      <c r="K282" s="90">
        <f t="shared" si="21"/>
        <v>3750</v>
      </c>
      <c r="L282" s="91">
        <f>апр.25!E277</f>
        <v>1250</v>
      </c>
      <c r="M282" s="91">
        <f>май.25!E277</f>
        <v>1250</v>
      </c>
      <c r="N282" s="91">
        <f>июн.25!E277</f>
        <v>1250</v>
      </c>
      <c r="O282" s="90">
        <f t="shared" si="22"/>
        <v>3750</v>
      </c>
      <c r="P282" s="91">
        <f>июл.25!E277</f>
        <v>1250</v>
      </c>
      <c r="Q282" s="91">
        <f>авг.25!E277</f>
        <v>1250</v>
      </c>
      <c r="R282" s="91">
        <f>сен.25!E277</f>
        <v>1250</v>
      </c>
      <c r="S282" s="90">
        <f t="shared" si="23"/>
        <v>2500</v>
      </c>
      <c r="T282" s="91">
        <f>окт.25!E277</f>
        <v>1250</v>
      </c>
      <c r="U282" s="91">
        <f>ноя.25!E277</f>
        <v>1250</v>
      </c>
      <c r="V282" s="91">
        <f>дек.25!E277</f>
        <v>0</v>
      </c>
    </row>
    <row r="283" spans="1:22" x14ac:dyDescent="0.25">
      <c r="A283" s="98"/>
      <c r="B283" s="124"/>
      <c r="C283" s="16">
        <v>260</v>
      </c>
      <c r="D283" s="121">
        <v>3750</v>
      </c>
      <c r="E283" s="118">
        <f t="shared" si="24"/>
        <v>5000</v>
      </c>
      <c r="F283" s="88">
        <f>янв.25!F278+фев.25!F278+мар.25!F278+апр.25!F278+май.25!F278+июн.25!F278+июл.25!F278+авг.25!F278+сен.25!F278+окт.25!F278+ноя.25!F278+дек.25!F278</f>
        <v>15000</v>
      </c>
      <c r="G283" s="88">
        <f t="shared" si="20"/>
        <v>3750</v>
      </c>
      <c r="H283" s="89">
        <f>янв.25!E278</f>
        <v>1250</v>
      </c>
      <c r="I283" s="89">
        <f>фев.25!E278</f>
        <v>1250</v>
      </c>
      <c r="J283" s="89">
        <f>мар.25!E278</f>
        <v>1250</v>
      </c>
      <c r="K283" s="90">
        <f t="shared" si="21"/>
        <v>3750</v>
      </c>
      <c r="L283" s="91">
        <f>апр.25!E278</f>
        <v>1250</v>
      </c>
      <c r="M283" s="91">
        <f>май.25!E278</f>
        <v>1250</v>
      </c>
      <c r="N283" s="91">
        <f>июн.25!E278</f>
        <v>1250</v>
      </c>
      <c r="O283" s="90">
        <f t="shared" si="22"/>
        <v>3750</v>
      </c>
      <c r="P283" s="91">
        <f>июл.25!E278</f>
        <v>1250</v>
      </c>
      <c r="Q283" s="91">
        <f>авг.25!E278</f>
        <v>1250</v>
      </c>
      <c r="R283" s="91">
        <f>сен.25!E278</f>
        <v>1250</v>
      </c>
      <c r="S283" s="90">
        <f t="shared" si="23"/>
        <v>2500</v>
      </c>
      <c r="T283" s="91">
        <f>окт.25!E278</f>
        <v>1250</v>
      </c>
      <c r="U283" s="91">
        <f>ноя.25!E278</f>
        <v>1250</v>
      </c>
      <c r="V283" s="91">
        <f>дек.25!E278</f>
        <v>0</v>
      </c>
    </row>
    <row r="284" spans="1:22" x14ac:dyDescent="0.25">
      <c r="A284" s="98"/>
      <c r="B284" s="124"/>
      <c r="C284" s="16">
        <v>261</v>
      </c>
      <c r="D284" s="121">
        <v>-23500</v>
      </c>
      <c r="E284" s="118">
        <f t="shared" si="24"/>
        <v>-8650</v>
      </c>
      <c r="F284" s="88">
        <f>янв.25!F279+фев.25!F279+мар.25!F279+апр.25!F279+май.25!F279+июн.25!F279+июл.25!F279+авг.25!F279+сен.25!F279+окт.25!F279+ноя.25!F279+дек.25!F279</f>
        <v>28600</v>
      </c>
      <c r="G284" s="88">
        <f t="shared" si="20"/>
        <v>3750</v>
      </c>
      <c r="H284" s="89">
        <f>янв.25!E279</f>
        <v>1250</v>
      </c>
      <c r="I284" s="89">
        <f>фев.25!E279</f>
        <v>1250</v>
      </c>
      <c r="J284" s="89">
        <f>мар.25!E279</f>
        <v>1250</v>
      </c>
      <c r="K284" s="90">
        <f t="shared" si="21"/>
        <v>3750</v>
      </c>
      <c r="L284" s="91">
        <f>апр.25!E279</f>
        <v>1250</v>
      </c>
      <c r="M284" s="91">
        <f>май.25!E279</f>
        <v>1250</v>
      </c>
      <c r="N284" s="91">
        <f>июн.25!E279</f>
        <v>1250</v>
      </c>
      <c r="O284" s="90">
        <f t="shared" si="22"/>
        <v>3750</v>
      </c>
      <c r="P284" s="91">
        <f>июл.25!E279</f>
        <v>1250</v>
      </c>
      <c r="Q284" s="91">
        <f>авг.25!E279</f>
        <v>1250</v>
      </c>
      <c r="R284" s="91">
        <f>сен.25!E279</f>
        <v>1250</v>
      </c>
      <c r="S284" s="90">
        <f t="shared" si="23"/>
        <v>2500</v>
      </c>
      <c r="T284" s="91">
        <f>окт.25!E279</f>
        <v>1250</v>
      </c>
      <c r="U284" s="91">
        <f>ноя.25!E279</f>
        <v>1250</v>
      </c>
      <c r="V284" s="91">
        <f>дек.25!E279</f>
        <v>0</v>
      </c>
    </row>
    <row r="285" spans="1:22" x14ac:dyDescent="0.25">
      <c r="A285" s="101"/>
      <c r="B285" s="124"/>
      <c r="C285" s="16">
        <v>262</v>
      </c>
      <c r="D285" s="121">
        <v>-5000</v>
      </c>
      <c r="E285" s="118">
        <f t="shared" si="24"/>
        <v>-8750</v>
      </c>
      <c r="F285" s="88">
        <f>янв.25!F280+фев.25!F280+мар.25!F280+апр.25!F280+май.25!F280+июн.25!F280+июл.25!F280+авг.25!F280+сен.25!F280+окт.25!F280+ноя.25!F280+дек.25!F280</f>
        <v>10000</v>
      </c>
      <c r="G285" s="88">
        <f t="shared" si="20"/>
        <v>3750</v>
      </c>
      <c r="H285" s="89">
        <f>янв.25!E280</f>
        <v>1250</v>
      </c>
      <c r="I285" s="89">
        <f>фев.25!E280</f>
        <v>1250</v>
      </c>
      <c r="J285" s="89">
        <f>мар.25!E280</f>
        <v>1250</v>
      </c>
      <c r="K285" s="90">
        <f t="shared" si="21"/>
        <v>3750</v>
      </c>
      <c r="L285" s="91">
        <f>апр.25!E280</f>
        <v>1250</v>
      </c>
      <c r="M285" s="91">
        <f>май.25!E280</f>
        <v>1250</v>
      </c>
      <c r="N285" s="91">
        <f>июн.25!E280</f>
        <v>1250</v>
      </c>
      <c r="O285" s="90">
        <f t="shared" si="22"/>
        <v>3750</v>
      </c>
      <c r="P285" s="91">
        <f>июл.25!E280</f>
        <v>1250</v>
      </c>
      <c r="Q285" s="91">
        <f>авг.25!E280</f>
        <v>1250</v>
      </c>
      <c r="R285" s="91">
        <f>сен.25!E280</f>
        <v>1250</v>
      </c>
      <c r="S285" s="90">
        <f t="shared" si="23"/>
        <v>2500</v>
      </c>
      <c r="T285" s="91">
        <f>окт.25!E280</f>
        <v>1250</v>
      </c>
      <c r="U285" s="91">
        <f>ноя.25!E280</f>
        <v>1250</v>
      </c>
      <c r="V285" s="91">
        <f>дек.25!E280</f>
        <v>0</v>
      </c>
    </row>
    <row r="286" spans="1:22" x14ac:dyDescent="0.25">
      <c r="A286" s="98"/>
      <c r="B286" s="124"/>
      <c r="C286" s="16">
        <v>263</v>
      </c>
      <c r="D286" s="121">
        <v>0</v>
      </c>
      <c r="E286" s="118">
        <f t="shared" si="24"/>
        <v>0</v>
      </c>
      <c r="F286" s="88">
        <f>янв.25!F281+фев.25!F281+мар.25!F281+апр.25!F281+май.25!F281+июн.25!F281+июл.25!F281+авг.25!F281+сен.25!F281+окт.25!F281+ноя.25!F281+дек.25!F281</f>
        <v>0</v>
      </c>
      <c r="G286" s="88">
        <f t="shared" si="20"/>
        <v>0</v>
      </c>
      <c r="H286" s="89">
        <f>янв.25!E281</f>
        <v>0</v>
      </c>
      <c r="I286" s="89">
        <f>фев.25!E281</f>
        <v>0</v>
      </c>
      <c r="J286" s="89">
        <f>мар.25!E281</f>
        <v>0</v>
      </c>
      <c r="K286" s="90">
        <f t="shared" si="21"/>
        <v>0</v>
      </c>
      <c r="L286" s="91">
        <f>апр.25!E281</f>
        <v>0</v>
      </c>
      <c r="M286" s="91">
        <f>май.25!E281</f>
        <v>0</v>
      </c>
      <c r="N286" s="91">
        <f>июн.25!E281</f>
        <v>0</v>
      </c>
      <c r="O286" s="90">
        <f t="shared" si="22"/>
        <v>0</v>
      </c>
      <c r="P286" s="91">
        <f>июл.25!E281</f>
        <v>0</v>
      </c>
      <c r="Q286" s="91">
        <f>авг.25!E281</f>
        <v>0</v>
      </c>
      <c r="R286" s="91">
        <f>сен.25!E281</f>
        <v>0</v>
      </c>
      <c r="S286" s="90">
        <f t="shared" si="23"/>
        <v>0</v>
      </c>
      <c r="T286" s="91">
        <f>окт.25!E281</f>
        <v>0</v>
      </c>
      <c r="U286" s="91">
        <f>ноя.25!E281</f>
        <v>0</v>
      </c>
      <c r="V286" s="91">
        <f>дек.25!E281</f>
        <v>0</v>
      </c>
    </row>
    <row r="287" spans="1:22" x14ac:dyDescent="0.25">
      <c r="A287" s="98"/>
      <c r="B287" s="124"/>
      <c r="C287" s="16">
        <v>264</v>
      </c>
      <c r="D287" s="121">
        <v>2500</v>
      </c>
      <c r="E287" s="118">
        <f t="shared" si="24"/>
        <v>-2500</v>
      </c>
      <c r="F287" s="88">
        <f>янв.25!F282+фев.25!F282+мар.25!F282+апр.25!F282+май.25!F282+июн.25!F282+июл.25!F282+авг.25!F282+сен.25!F282+окт.25!F282+ноя.25!F282+дек.25!F282</f>
        <v>8750</v>
      </c>
      <c r="G287" s="88">
        <f t="shared" si="20"/>
        <v>3750</v>
      </c>
      <c r="H287" s="89">
        <f>янв.25!E282</f>
        <v>1250</v>
      </c>
      <c r="I287" s="89">
        <f>фев.25!E282</f>
        <v>1250</v>
      </c>
      <c r="J287" s="89">
        <f>мар.25!E282</f>
        <v>1250</v>
      </c>
      <c r="K287" s="90">
        <f t="shared" si="21"/>
        <v>3750</v>
      </c>
      <c r="L287" s="91">
        <f>апр.25!E282</f>
        <v>1250</v>
      </c>
      <c r="M287" s="91">
        <f>май.25!E282</f>
        <v>1250</v>
      </c>
      <c r="N287" s="91">
        <f>июн.25!E282</f>
        <v>1250</v>
      </c>
      <c r="O287" s="90">
        <f t="shared" si="22"/>
        <v>3750</v>
      </c>
      <c r="P287" s="91">
        <f>июл.25!E282</f>
        <v>1250</v>
      </c>
      <c r="Q287" s="91">
        <f>авг.25!E282</f>
        <v>1250</v>
      </c>
      <c r="R287" s="91">
        <f>сен.25!E282</f>
        <v>1250</v>
      </c>
      <c r="S287" s="90">
        <f t="shared" si="23"/>
        <v>2500</v>
      </c>
      <c r="T287" s="91">
        <f>окт.25!E282</f>
        <v>1250</v>
      </c>
      <c r="U287" s="91">
        <f>ноя.25!E282</f>
        <v>1250</v>
      </c>
      <c r="V287" s="91">
        <f>дек.25!E282</f>
        <v>0</v>
      </c>
    </row>
    <row r="288" spans="1:22" x14ac:dyDescent="0.25">
      <c r="A288" s="98"/>
      <c r="B288" s="124"/>
      <c r="C288" s="16">
        <v>265</v>
      </c>
      <c r="D288" s="121">
        <v>0</v>
      </c>
      <c r="E288" s="118">
        <f t="shared" si="24"/>
        <v>-8750</v>
      </c>
      <c r="F288" s="88">
        <f>янв.25!F283+фев.25!F283+мар.25!F283+апр.25!F283+май.25!F283+июн.25!F283+июл.25!F283+авг.25!F283+сен.25!F283+окт.25!F283+ноя.25!F283+дек.25!F283</f>
        <v>5000</v>
      </c>
      <c r="G288" s="88">
        <f t="shared" si="20"/>
        <v>3750</v>
      </c>
      <c r="H288" s="89">
        <f>янв.25!E283</f>
        <v>1250</v>
      </c>
      <c r="I288" s="89">
        <f>фев.25!E283</f>
        <v>1250</v>
      </c>
      <c r="J288" s="89">
        <f>мар.25!E283</f>
        <v>1250</v>
      </c>
      <c r="K288" s="90">
        <f t="shared" si="21"/>
        <v>3750</v>
      </c>
      <c r="L288" s="91">
        <f>апр.25!E283</f>
        <v>1250</v>
      </c>
      <c r="M288" s="91">
        <f>май.25!E283</f>
        <v>1250</v>
      </c>
      <c r="N288" s="91">
        <f>июн.25!E283</f>
        <v>1250</v>
      </c>
      <c r="O288" s="90">
        <f t="shared" si="22"/>
        <v>3750</v>
      </c>
      <c r="P288" s="91">
        <f>июл.25!E283</f>
        <v>1250</v>
      </c>
      <c r="Q288" s="91">
        <f>авг.25!E283</f>
        <v>1250</v>
      </c>
      <c r="R288" s="91">
        <f>сен.25!E283</f>
        <v>1250</v>
      </c>
      <c r="S288" s="90">
        <f t="shared" si="23"/>
        <v>2500</v>
      </c>
      <c r="T288" s="91">
        <f>окт.25!E283</f>
        <v>1250</v>
      </c>
      <c r="U288" s="91">
        <f>ноя.25!E283</f>
        <v>1250</v>
      </c>
      <c r="V288" s="91">
        <f>дек.25!E283</f>
        <v>0</v>
      </c>
    </row>
    <row r="289" spans="1:22" x14ac:dyDescent="0.25">
      <c r="A289" s="98"/>
      <c r="B289" s="124"/>
      <c r="C289" s="16">
        <v>266</v>
      </c>
      <c r="D289" s="121">
        <v>-8750</v>
      </c>
      <c r="E289" s="118">
        <f t="shared" si="24"/>
        <v>1250</v>
      </c>
      <c r="F289" s="88">
        <f>янв.25!F284+фев.25!F284+мар.25!F284+апр.25!F284+май.25!F284+июн.25!F284+июл.25!F284+авг.25!F284+сен.25!F284+окт.25!F284+ноя.25!F284+дек.25!F284</f>
        <v>23750</v>
      </c>
      <c r="G289" s="88">
        <f t="shared" si="20"/>
        <v>3750</v>
      </c>
      <c r="H289" s="89">
        <f>янв.25!E284</f>
        <v>1250</v>
      </c>
      <c r="I289" s="89">
        <f>фев.25!E284</f>
        <v>1250</v>
      </c>
      <c r="J289" s="89">
        <f>мар.25!E284</f>
        <v>1250</v>
      </c>
      <c r="K289" s="90">
        <f t="shared" si="21"/>
        <v>3750</v>
      </c>
      <c r="L289" s="91">
        <f>апр.25!E284</f>
        <v>1250</v>
      </c>
      <c r="M289" s="91">
        <f>май.25!E284</f>
        <v>1250</v>
      </c>
      <c r="N289" s="91">
        <f>июн.25!E284</f>
        <v>1250</v>
      </c>
      <c r="O289" s="90">
        <f t="shared" si="22"/>
        <v>3750</v>
      </c>
      <c r="P289" s="91">
        <f>июл.25!E284</f>
        <v>1250</v>
      </c>
      <c r="Q289" s="91">
        <f>авг.25!E284</f>
        <v>1250</v>
      </c>
      <c r="R289" s="91">
        <f>сен.25!E284</f>
        <v>1250</v>
      </c>
      <c r="S289" s="90">
        <f t="shared" si="23"/>
        <v>2500</v>
      </c>
      <c r="T289" s="91">
        <f>окт.25!E284</f>
        <v>1250</v>
      </c>
      <c r="U289" s="91">
        <f>ноя.25!E284</f>
        <v>1250</v>
      </c>
      <c r="V289" s="91">
        <f>дек.25!E284</f>
        <v>0</v>
      </c>
    </row>
    <row r="290" spans="1:22" x14ac:dyDescent="0.25">
      <c r="A290" s="98"/>
      <c r="B290" s="124"/>
      <c r="C290" s="16">
        <v>267</v>
      </c>
      <c r="D290" s="121">
        <v>-17500</v>
      </c>
      <c r="E290" s="118">
        <f t="shared" si="24"/>
        <v>-31250</v>
      </c>
      <c r="F290" s="88">
        <f>янв.25!F285+фев.25!F285+мар.25!F285+апр.25!F285+май.25!F285+июн.25!F285+июл.25!F285+авг.25!F285+сен.25!F285+окт.25!F285+ноя.25!F285+дек.25!F285</f>
        <v>0</v>
      </c>
      <c r="G290" s="88">
        <f t="shared" si="20"/>
        <v>3750</v>
      </c>
      <c r="H290" s="89">
        <f>янв.25!E285</f>
        <v>1250</v>
      </c>
      <c r="I290" s="89">
        <f>фев.25!E285</f>
        <v>1250</v>
      </c>
      <c r="J290" s="89">
        <f>мар.25!E285</f>
        <v>1250</v>
      </c>
      <c r="K290" s="90">
        <f t="shared" si="21"/>
        <v>3750</v>
      </c>
      <c r="L290" s="91">
        <f>апр.25!E285</f>
        <v>1250</v>
      </c>
      <c r="M290" s="91">
        <f>май.25!E285</f>
        <v>1250</v>
      </c>
      <c r="N290" s="91">
        <f>июн.25!E285</f>
        <v>1250</v>
      </c>
      <c r="O290" s="90">
        <f t="shared" si="22"/>
        <v>3750</v>
      </c>
      <c r="P290" s="91">
        <f>июл.25!E285</f>
        <v>1250</v>
      </c>
      <c r="Q290" s="91">
        <f>авг.25!E285</f>
        <v>1250</v>
      </c>
      <c r="R290" s="91">
        <f>сен.25!E285</f>
        <v>1250</v>
      </c>
      <c r="S290" s="90">
        <f t="shared" si="23"/>
        <v>2500</v>
      </c>
      <c r="T290" s="91">
        <f>окт.25!E285</f>
        <v>1250</v>
      </c>
      <c r="U290" s="91">
        <f>ноя.25!E285</f>
        <v>1250</v>
      </c>
      <c r="V290" s="91">
        <f>дек.25!E285</f>
        <v>0</v>
      </c>
    </row>
    <row r="291" spans="1:22" x14ac:dyDescent="0.25">
      <c r="A291" s="98"/>
      <c r="B291" s="124"/>
      <c r="C291" s="16">
        <v>268</v>
      </c>
      <c r="D291" s="121">
        <v>-18750</v>
      </c>
      <c r="E291" s="118">
        <f t="shared" si="24"/>
        <v>-32500</v>
      </c>
      <c r="F291" s="88">
        <f>янв.25!F286+фев.25!F286+мар.25!F286+апр.25!F286+май.25!F286+июн.25!F286+июл.25!F286+авг.25!F286+сен.25!F286+окт.25!F286+ноя.25!F286+дек.25!F286</f>
        <v>0</v>
      </c>
      <c r="G291" s="88">
        <f t="shared" si="20"/>
        <v>3750</v>
      </c>
      <c r="H291" s="89">
        <f>янв.25!E286</f>
        <v>1250</v>
      </c>
      <c r="I291" s="89">
        <f>фев.25!E286</f>
        <v>1250</v>
      </c>
      <c r="J291" s="89">
        <f>мар.25!E286</f>
        <v>1250</v>
      </c>
      <c r="K291" s="90">
        <f t="shared" si="21"/>
        <v>3750</v>
      </c>
      <c r="L291" s="91">
        <f>апр.25!E286</f>
        <v>1250</v>
      </c>
      <c r="M291" s="91">
        <f>май.25!E286</f>
        <v>1250</v>
      </c>
      <c r="N291" s="91">
        <f>июн.25!E286</f>
        <v>1250</v>
      </c>
      <c r="O291" s="90">
        <f t="shared" si="22"/>
        <v>3750</v>
      </c>
      <c r="P291" s="91">
        <f>июл.25!E286</f>
        <v>1250</v>
      </c>
      <c r="Q291" s="91">
        <f>авг.25!E286</f>
        <v>1250</v>
      </c>
      <c r="R291" s="91">
        <f>сен.25!E286</f>
        <v>1250</v>
      </c>
      <c r="S291" s="90">
        <f t="shared" si="23"/>
        <v>2500</v>
      </c>
      <c r="T291" s="91">
        <f>окт.25!E286</f>
        <v>1250</v>
      </c>
      <c r="U291" s="91">
        <f>ноя.25!E286</f>
        <v>1250</v>
      </c>
      <c r="V291" s="91">
        <f>дек.25!E286</f>
        <v>0</v>
      </c>
    </row>
    <row r="292" spans="1:22" x14ac:dyDescent="0.25">
      <c r="A292" s="98"/>
      <c r="B292" s="124"/>
      <c r="C292" s="16">
        <v>269</v>
      </c>
      <c r="D292" s="121">
        <v>0</v>
      </c>
      <c r="E292" s="118">
        <f t="shared" si="24"/>
        <v>-1250</v>
      </c>
      <c r="F292" s="88">
        <f>янв.25!F287+фев.25!F287+мар.25!F287+апр.25!F287+май.25!F287+июн.25!F287+июл.25!F287+авг.25!F287+сен.25!F287+окт.25!F287+ноя.25!F287+дек.25!F287</f>
        <v>12500</v>
      </c>
      <c r="G292" s="88">
        <f t="shared" si="20"/>
        <v>3750</v>
      </c>
      <c r="H292" s="89">
        <f>янв.25!E287</f>
        <v>1250</v>
      </c>
      <c r="I292" s="89">
        <f>фев.25!E287</f>
        <v>1250</v>
      </c>
      <c r="J292" s="89">
        <f>мар.25!E287</f>
        <v>1250</v>
      </c>
      <c r="K292" s="90">
        <f t="shared" si="21"/>
        <v>3750</v>
      </c>
      <c r="L292" s="91">
        <f>апр.25!E287</f>
        <v>1250</v>
      </c>
      <c r="M292" s="91">
        <f>май.25!E287</f>
        <v>1250</v>
      </c>
      <c r="N292" s="91">
        <f>июн.25!E287</f>
        <v>1250</v>
      </c>
      <c r="O292" s="90">
        <f t="shared" si="22"/>
        <v>3750</v>
      </c>
      <c r="P292" s="91">
        <f>июл.25!E287</f>
        <v>1250</v>
      </c>
      <c r="Q292" s="91">
        <f>авг.25!E287</f>
        <v>1250</v>
      </c>
      <c r="R292" s="91">
        <f>сен.25!E287</f>
        <v>1250</v>
      </c>
      <c r="S292" s="90">
        <f t="shared" si="23"/>
        <v>2500</v>
      </c>
      <c r="T292" s="91">
        <f>окт.25!E287</f>
        <v>1250</v>
      </c>
      <c r="U292" s="91">
        <f>ноя.25!E287</f>
        <v>1250</v>
      </c>
      <c r="V292" s="91">
        <f>дек.25!E287</f>
        <v>0</v>
      </c>
    </row>
    <row r="293" spans="1:22" x14ac:dyDescent="0.25">
      <c r="A293" s="98"/>
      <c r="B293" s="124"/>
      <c r="C293" s="16">
        <v>270</v>
      </c>
      <c r="D293" s="121">
        <v>1250</v>
      </c>
      <c r="E293" s="118">
        <f t="shared" si="24"/>
        <v>0</v>
      </c>
      <c r="F293" s="88">
        <f>янв.25!F288+фев.25!F288+мар.25!F288+апр.25!F288+май.25!F288+июн.25!F288+июл.25!F288+авг.25!F288+сен.25!F288+окт.25!F288+ноя.25!F288+дек.25!F288</f>
        <v>12500</v>
      </c>
      <c r="G293" s="88">
        <f t="shared" si="20"/>
        <v>3750</v>
      </c>
      <c r="H293" s="89">
        <f>янв.25!E288</f>
        <v>1250</v>
      </c>
      <c r="I293" s="89">
        <f>фев.25!E288</f>
        <v>1250</v>
      </c>
      <c r="J293" s="89">
        <f>мар.25!E288</f>
        <v>1250</v>
      </c>
      <c r="K293" s="90">
        <f t="shared" si="21"/>
        <v>3750</v>
      </c>
      <c r="L293" s="91">
        <f>апр.25!E288</f>
        <v>1250</v>
      </c>
      <c r="M293" s="91">
        <f>май.25!E288</f>
        <v>1250</v>
      </c>
      <c r="N293" s="91">
        <f>июн.25!E288</f>
        <v>1250</v>
      </c>
      <c r="O293" s="90">
        <f t="shared" si="22"/>
        <v>3750</v>
      </c>
      <c r="P293" s="91">
        <f>июл.25!E288</f>
        <v>1250</v>
      </c>
      <c r="Q293" s="91">
        <f>авг.25!E288</f>
        <v>1250</v>
      </c>
      <c r="R293" s="91">
        <f>сен.25!E288</f>
        <v>1250</v>
      </c>
      <c r="S293" s="90">
        <f t="shared" si="23"/>
        <v>2500</v>
      </c>
      <c r="T293" s="91">
        <f>окт.25!E288</f>
        <v>1250</v>
      </c>
      <c r="U293" s="91">
        <f>ноя.25!E288</f>
        <v>1250</v>
      </c>
      <c r="V293" s="91">
        <f>дек.25!E288</f>
        <v>0</v>
      </c>
    </row>
    <row r="294" spans="1:22" x14ac:dyDescent="0.25">
      <c r="A294" s="98"/>
      <c r="B294" s="124"/>
      <c r="C294" s="16">
        <v>271</v>
      </c>
      <c r="D294" s="121">
        <v>0</v>
      </c>
      <c r="E294" s="118">
        <f t="shared" si="24"/>
        <v>-6250</v>
      </c>
      <c r="F294" s="88">
        <f>янв.25!F289+фев.25!F289+мар.25!F289+апр.25!F289+май.25!F289+июн.25!F289+июл.25!F289+авг.25!F289+сен.25!F289+окт.25!F289+ноя.25!F289+дек.25!F289</f>
        <v>7500</v>
      </c>
      <c r="G294" s="88">
        <f t="shared" si="20"/>
        <v>3750</v>
      </c>
      <c r="H294" s="89">
        <f>янв.25!E289</f>
        <v>1250</v>
      </c>
      <c r="I294" s="89">
        <f>фев.25!E289</f>
        <v>1250</v>
      </c>
      <c r="J294" s="89">
        <f>мар.25!E289</f>
        <v>1250</v>
      </c>
      <c r="K294" s="90">
        <f t="shared" si="21"/>
        <v>3750</v>
      </c>
      <c r="L294" s="91">
        <f>апр.25!E289</f>
        <v>1250</v>
      </c>
      <c r="M294" s="91">
        <f>май.25!E289</f>
        <v>1250</v>
      </c>
      <c r="N294" s="91">
        <f>июн.25!E289</f>
        <v>1250</v>
      </c>
      <c r="O294" s="90">
        <f t="shared" si="22"/>
        <v>3750</v>
      </c>
      <c r="P294" s="91">
        <f>июл.25!E289</f>
        <v>1250</v>
      </c>
      <c r="Q294" s="91">
        <f>авг.25!E289</f>
        <v>1250</v>
      </c>
      <c r="R294" s="91">
        <f>сен.25!E289</f>
        <v>1250</v>
      </c>
      <c r="S294" s="90">
        <f t="shared" si="23"/>
        <v>2500</v>
      </c>
      <c r="T294" s="91">
        <f>окт.25!E289</f>
        <v>1250</v>
      </c>
      <c r="U294" s="91">
        <f>ноя.25!E289</f>
        <v>1250</v>
      </c>
      <c r="V294" s="91">
        <f>дек.25!E289</f>
        <v>0</v>
      </c>
    </row>
    <row r="295" spans="1:22" x14ac:dyDescent="0.25">
      <c r="A295" s="98"/>
      <c r="B295" s="124"/>
      <c r="C295" s="16">
        <v>272</v>
      </c>
      <c r="D295" s="121">
        <v>-42500</v>
      </c>
      <c r="E295" s="118">
        <f t="shared" si="24"/>
        <v>-56250</v>
      </c>
      <c r="F295" s="88">
        <f>янв.25!F290+фев.25!F290+мар.25!F290+апр.25!F290+май.25!F290+июн.25!F290+июл.25!F290+авг.25!F290+сен.25!F290+окт.25!F290+ноя.25!F290+дек.25!F290</f>
        <v>0</v>
      </c>
      <c r="G295" s="88">
        <f t="shared" si="20"/>
        <v>3750</v>
      </c>
      <c r="H295" s="89">
        <f>янв.25!E290</f>
        <v>1250</v>
      </c>
      <c r="I295" s="89">
        <f>фев.25!E290</f>
        <v>1250</v>
      </c>
      <c r="J295" s="89">
        <f>мар.25!E290</f>
        <v>1250</v>
      </c>
      <c r="K295" s="90">
        <f t="shared" si="21"/>
        <v>3750</v>
      </c>
      <c r="L295" s="91">
        <f>апр.25!E290</f>
        <v>1250</v>
      </c>
      <c r="M295" s="91">
        <f>май.25!E290</f>
        <v>1250</v>
      </c>
      <c r="N295" s="91">
        <f>июн.25!E290</f>
        <v>1250</v>
      </c>
      <c r="O295" s="90">
        <f t="shared" si="22"/>
        <v>3750</v>
      </c>
      <c r="P295" s="91">
        <f>июл.25!E290</f>
        <v>1250</v>
      </c>
      <c r="Q295" s="91">
        <f>авг.25!E290</f>
        <v>1250</v>
      </c>
      <c r="R295" s="91">
        <f>сен.25!E290</f>
        <v>1250</v>
      </c>
      <c r="S295" s="90">
        <f t="shared" si="23"/>
        <v>2500</v>
      </c>
      <c r="T295" s="91">
        <f>окт.25!E290</f>
        <v>1250</v>
      </c>
      <c r="U295" s="91">
        <f>ноя.25!E290</f>
        <v>1250</v>
      </c>
      <c r="V295" s="91">
        <f>дек.25!E290</f>
        <v>0</v>
      </c>
    </row>
    <row r="296" spans="1:22" x14ac:dyDescent="0.25">
      <c r="A296" s="98"/>
      <c r="B296" s="124"/>
      <c r="C296" s="16" t="s">
        <v>23</v>
      </c>
      <c r="D296" s="121">
        <v>50</v>
      </c>
      <c r="E296" s="118">
        <f t="shared" si="24"/>
        <v>-2500</v>
      </c>
      <c r="F296" s="88">
        <f>янв.25!F291+фев.25!F291+мар.25!F291+апр.25!F291+май.25!F291+июн.25!F291+июл.25!F291+авг.25!F291+сен.25!F291+окт.25!F291+ноя.25!F291+дек.25!F291</f>
        <v>11200</v>
      </c>
      <c r="G296" s="88">
        <f t="shared" si="20"/>
        <v>3750</v>
      </c>
      <c r="H296" s="89">
        <f>янв.25!E291</f>
        <v>1250</v>
      </c>
      <c r="I296" s="89">
        <f>фев.25!E291</f>
        <v>1250</v>
      </c>
      <c r="J296" s="89">
        <f>мар.25!E291</f>
        <v>1250</v>
      </c>
      <c r="K296" s="90">
        <f t="shared" si="21"/>
        <v>3750</v>
      </c>
      <c r="L296" s="91">
        <f>апр.25!E291</f>
        <v>1250</v>
      </c>
      <c r="M296" s="91">
        <f>май.25!E291</f>
        <v>1250</v>
      </c>
      <c r="N296" s="91">
        <f>июн.25!E291</f>
        <v>1250</v>
      </c>
      <c r="O296" s="90">
        <f t="shared" si="22"/>
        <v>3750</v>
      </c>
      <c r="P296" s="91">
        <f>июл.25!E291</f>
        <v>1250</v>
      </c>
      <c r="Q296" s="91">
        <f>авг.25!E291</f>
        <v>1250</v>
      </c>
      <c r="R296" s="91">
        <f>сен.25!E291</f>
        <v>1250</v>
      </c>
      <c r="S296" s="90">
        <f t="shared" si="23"/>
        <v>2500</v>
      </c>
      <c r="T296" s="91">
        <f>окт.25!E291</f>
        <v>1250</v>
      </c>
      <c r="U296" s="91">
        <f>ноя.25!E291</f>
        <v>1250</v>
      </c>
      <c r="V296" s="91">
        <f>дек.25!E291</f>
        <v>0</v>
      </c>
    </row>
    <row r="297" spans="1:22" x14ac:dyDescent="0.25">
      <c r="A297" s="98"/>
      <c r="B297" s="124"/>
      <c r="C297" s="16">
        <v>273</v>
      </c>
      <c r="D297" s="121">
        <v>0</v>
      </c>
      <c r="E297" s="118">
        <f t="shared" si="24"/>
        <v>0</v>
      </c>
      <c r="F297" s="88">
        <f>янв.25!F292+фев.25!F292+мар.25!F292+апр.25!F292+май.25!F292+июн.25!F292+июл.25!F292+авг.25!F292+сен.25!F292+окт.25!F292+ноя.25!F292+дек.25!F292</f>
        <v>0</v>
      </c>
      <c r="G297" s="88">
        <f t="shared" si="20"/>
        <v>0</v>
      </c>
      <c r="H297" s="89">
        <f>янв.25!E292</f>
        <v>0</v>
      </c>
      <c r="I297" s="89">
        <f>фев.25!E292</f>
        <v>0</v>
      </c>
      <c r="J297" s="89">
        <f>мар.25!E292</f>
        <v>0</v>
      </c>
      <c r="K297" s="90">
        <f t="shared" si="21"/>
        <v>0</v>
      </c>
      <c r="L297" s="91">
        <f>апр.25!E292</f>
        <v>0</v>
      </c>
      <c r="M297" s="91">
        <f>май.25!E292</f>
        <v>0</v>
      </c>
      <c r="N297" s="91">
        <f>июн.25!E292</f>
        <v>0</v>
      </c>
      <c r="O297" s="90">
        <f t="shared" si="22"/>
        <v>0</v>
      </c>
      <c r="P297" s="91">
        <f>июл.25!E292</f>
        <v>0</v>
      </c>
      <c r="Q297" s="91">
        <f>авг.25!E292</f>
        <v>0</v>
      </c>
      <c r="R297" s="91">
        <f>сен.25!E292</f>
        <v>0</v>
      </c>
      <c r="S297" s="90">
        <f t="shared" si="23"/>
        <v>0</v>
      </c>
      <c r="T297" s="91">
        <f>окт.25!E292</f>
        <v>0</v>
      </c>
      <c r="U297" s="91">
        <f>ноя.25!E292</f>
        <v>0</v>
      </c>
      <c r="V297" s="91">
        <f>дек.25!E292</f>
        <v>0</v>
      </c>
    </row>
    <row r="298" spans="1:22" x14ac:dyDescent="0.25">
      <c r="A298" s="98"/>
      <c r="B298" s="124"/>
      <c r="C298" s="16">
        <v>274</v>
      </c>
      <c r="D298" s="121">
        <v>0</v>
      </c>
      <c r="E298" s="118">
        <f t="shared" si="24"/>
        <v>-3750</v>
      </c>
      <c r="F298" s="88">
        <f>янв.25!F293+фев.25!F293+мар.25!F293+апр.25!F293+май.25!F293+июн.25!F293+июл.25!F293+авг.25!F293+сен.25!F293+окт.25!F293+ноя.25!F293+дек.25!F293</f>
        <v>10000</v>
      </c>
      <c r="G298" s="88">
        <f t="shared" si="20"/>
        <v>3750</v>
      </c>
      <c r="H298" s="89">
        <f>янв.25!E293</f>
        <v>1250</v>
      </c>
      <c r="I298" s="89">
        <f>фев.25!E293</f>
        <v>1250</v>
      </c>
      <c r="J298" s="89">
        <f>мар.25!E293</f>
        <v>1250</v>
      </c>
      <c r="K298" s="90">
        <f t="shared" si="21"/>
        <v>3750</v>
      </c>
      <c r="L298" s="91">
        <f>апр.25!E293</f>
        <v>1250</v>
      </c>
      <c r="M298" s="91">
        <f>май.25!E293</f>
        <v>1250</v>
      </c>
      <c r="N298" s="91">
        <f>июн.25!E293</f>
        <v>1250</v>
      </c>
      <c r="O298" s="90">
        <f t="shared" si="22"/>
        <v>3750</v>
      </c>
      <c r="P298" s="91">
        <f>июл.25!E293</f>
        <v>1250</v>
      </c>
      <c r="Q298" s="91">
        <f>авг.25!E293</f>
        <v>1250</v>
      </c>
      <c r="R298" s="91">
        <f>сен.25!E293</f>
        <v>1250</v>
      </c>
      <c r="S298" s="90">
        <f t="shared" si="23"/>
        <v>2500</v>
      </c>
      <c r="T298" s="91">
        <f>окт.25!E293</f>
        <v>1250</v>
      </c>
      <c r="U298" s="91">
        <f>ноя.25!E293</f>
        <v>1250</v>
      </c>
      <c r="V298" s="91">
        <f>дек.25!E293</f>
        <v>0</v>
      </c>
    </row>
    <row r="299" spans="1:22" x14ac:dyDescent="0.25">
      <c r="A299" s="98"/>
      <c r="B299" s="124"/>
      <c r="C299" s="16">
        <v>275</v>
      </c>
      <c r="D299" s="121">
        <v>-3750</v>
      </c>
      <c r="E299" s="118">
        <f t="shared" si="24"/>
        <v>-2500</v>
      </c>
      <c r="F299" s="88">
        <f>янв.25!F294+фев.25!F294+мар.25!F294+апр.25!F294+май.25!F294+июн.25!F294+июл.25!F294+авг.25!F294+сен.25!F294+окт.25!F294+ноя.25!F294+дек.25!F294</f>
        <v>15000</v>
      </c>
      <c r="G299" s="88">
        <f t="shared" si="20"/>
        <v>3750</v>
      </c>
      <c r="H299" s="89">
        <f>янв.25!E294</f>
        <v>1250</v>
      </c>
      <c r="I299" s="89">
        <f>фев.25!E294</f>
        <v>1250</v>
      </c>
      <c r="J299" s="89">
        <f>мар.25!E294</f>
        <v>1250</v>
      </c>
      <c r="K299" s="90">
        <f t="shared" si="21"/>
        <v>3750</v>
      </c>
      <c r="L299" s="91">
        <f>апр.25!E294</f>
        <v>1250</v>
      </c>
      <c r="M299" s="91">
        <f>май.25!E294</f>
        <v>1250</v>
      </c>
      <c r="N299" s="91">
        <f>июн.25!E294</f>
        <v>1250</v>
      </c>
      <c r="O299" s="90">
        <f t="shared" si="22"/>
        <v>3750</v>
      </c>
      <c r="P299" s="91">
        <f>июл.25!E294</f>
        <v>1250</v>
      </c>
      <c r="Q299" s="91">
        <f>авг.25!E294</f>
        <v>1250</v>
      </c>
      <c r="R299" s="91">
        <f>сен.25!E294</f>
        <v>1250</v>
      </c>
      <c r="S299" s="90">
        <f t="shared" si="23"/>
        <v>2500</v>
      </c>
      <c r="T299" s="91">
        <f>окт.25!E294</f>
        <v>1250</v>
      </c>
      <c r="U299" s="91">
        <f>ноя.25!E294</f>
        <v>1250</v>
      </c>
      <c r="V299" s="91">
        <f>дек.25!E294</f>
        <v>0</v>
      </c>
    </row>
    <row r="300" spans="1:22" x14ac:dyDescent="0.25">
      <c r="A300" s="98"/>
      <c r="B300" s="124"/>
      <c r="C300" s="16">
        <v>276</v>
      </c>
      <c r="D300" s="121">
        <v>-1250</v>
      </c>
      <c r="E300" s="118">
        <f t="shared" si="24"/>
        <v>-2500</v>
      </c>
      <c r="F300" s="88">
        <f>янв.25!F295+фев.25!F295+мар.25!F295+апр.25!F295+май.25!F295+июн.25!F295+июл.25!F295+авг.25!F295+сен.25!F295+окт.25!F295+ноя.25!F295+дек.25!F295</f>
        <v>12500</v>
      </c>
      <c r="G300" s="88">
        <f t="shared" si="20"/>
        <v>3750</v>
      </c>
      <c r="H300" s="89">
        <f>янв.25!E295</f>
        <v>1250</v>
      </c>
      <c r="I300" s="89">
        <f>фев.25!E295</f>
        <v>1250</v>
      </c>
      <c r="J300" s="89">
        <f>мар.25!E295</f>
        <v>1250</v>
      </c>
      <c r="K300" s="90">
        <f t="shared" si="21"/>
        <v>3750</v>
      </c>
      <c r="L300" s="91">
        <f>апр.25!E295</f>
        <v>1250</v>
      </c>
      <c r="M300" s="91">
        <f>май.25!E295</f>
        <v>1250</v>
      </c>
      <c r="N300" s="91">
        <f>июн.25!E295</f>
        <v>1250</v>
      </c>
      <c r="O300" s="90">
        <f t="shared" si="22"/>
        <v>3750</v>
      </c>
      <c r="P300" s="91">
        <f>июл.25!E295</f>
        <v>1250</v>
      </c>
      <c r="Q300" s="91">
        <f>авг.25!E295</f>
        <v>1250</v>
      </c>
      <c r="R300" s="91">
        <f>сен.25!E295</f>
        <v>1250</v>
      </c>
      <c r="S300" s="90">
        <f t="shared" si="23"/>
        <v>2500</v>
      </c>
      <c r="T300" s="91">
        <f>окт.25!E295</f>
        <v>1250</v>
      </c>
      <c r="U300" s="91">
        <f>ноя.25!E295</f>
        <v>1250</v>
      </c>
      <c r="V300" s="91">
        <f>дек.25!E295</f>
        <v>0</v>
      </c>
    </row>
    <row r="301" spans="1:22" x14ac:dyDescent="0.25">
      <c r="A301" s="98"/>
      <c r="B301" s="124"/>
      <c r="C301" s="16">
        <v>277</v>
      </c>
      <c r="D301" s="121">
        <v>-3750</v>
      </c>
      <c r="E301" s="118">
        <f t="shared" si="24"/>
        <v>-16250</v>
      </c>
      <c r="F301" s="88">
        <f>янв.25!F296+фев.25!F296+мар.25!F296+апр.25!F296+май.25!F296+июн.25!F296+июл.25!F296+авг.25!F296+сен.25!F296+окт.25!F296+ноя.25!F296+дек.25!F296</f>
        <v>1250</v>
      </c>
      <c r="G301" s="88">
        <f t="shared" si="20"/>
        <v>3750</v>
      </c>
      <c r="H301" s="89">
        <f>янв.25!E296</f>
        <v>1250</v>
      </c>
      <c r="I301" s="89">
        <f>фев.25!E296</f>
        <v>1250</v>
      </c>
      <c r="J301" s="89">
        <f>мар.25!E296</f>
        <v>1250</v>
      </c>
      <c r="K301" s="90">
        <f t="shared" si="21"/>
        <v>3750</v>
      </c>
      <c r="L301" s="91">
        <f>апр.25!E296</f>
        <v>1250</v>
      </c>
      <c r="M301" s="91">
        <f>май.25!E296</f>
        <v>1250</v>
      </c>
      <c r="N301" s="91">
        <f>июн.25!E296</f>
        <v>1250</v>
      </c>
      <c r="O301" s="90">
        <f t="shared" si="22"/>
        <v>3750</v>
      </c>
      <c r="P301" s="91">
        <f>июл.25!E296</f>
        <v>1250</v>
      </c>
      <c r="Q301" s="91">
        <f>авг.25!E296</f>
        <v>1250</v>
      </c>
      <c r="R301" s="91">
        <f>сен.25!E296</f>
        <v>1250</v>
      </c>
      <c r="S301" s="90">
        <f t="shared" si="23"/>
        <v>2500</v>
      </c>
      <c r="T301" s="91">
        <f>окт.25!E296</f>
        <v>1250</v>
      </c>
      <c r="U301" s="91">
        <f>ноя.25!E296</f>
        <v>1250</v>
      </c>
      <c r="V301" s="91">
        <f>дек.25!E296</f>
        <v>0</v>
      </c>
    </row>
    <row r="302" spans="1:22" x14ac:dyDescent="0.25">
      <c r="A302" s="101"/>
      <c r="B302" s="124"/>
      <c r="C302" s="16">
        <v>278</v>
      </c>
      <c r="D302" s="121">
        <v>-122750</v>
      </c>
      <c r="E302" s="118">
        <f t="shared" si="24"/>
        <v>-136500</v>
      </c>
      <c r="F302" s="88">
        <f>янв.25!F297+фев.25!F297+мар.25!F297+апр.25!F297+май.25!F297+июн.25!F297+июл.25!F297+авг.25!F297+сен.25!F297+окт.25!F297+ноя.25!F297+дек.25!F297</f>
        <v>0</v>
      </c>
      <c r="G302" s="88">
        <f t="shared" si="20"/>
        <v>3750</v>
      </c>
      <c r="H302" s="89">
        <f>янв.25!E297</f>
        <v>1250</v>
      </c>
      <c r="I302" s="89">
        <f>фев.25!E297</f>
        <v>1250</v>
      </c>
      <c r="J302" s="89">
        <f>мар.25!E297</f>
        <v>1250</v>
      </c>
      <c r="K302" s="90">
        <f t="shared" si="21"/>
        <v>3750</v>
      </c>
      <c r="L302" s="91">
        <f>апр.25!E297</f>
        <v>1250</v>
      </c>
      <c r="M302" s="91">
        <f>май.25!E297</f>
        <v>1250</v>
      </c>
      <c r="N302" s="91">
        <f>июн.25!E297</f>
        <v>1250</v>
      </c>
      <c r="O302" s="90">
        <f t="shared" si="22"/>
        <v>3750</v>
      </c>
      <c r="P302" s="91">
        <f>июл.25!E297</f>
        <v>1250</v>
      </c>
      <c r="Q302" s="91">
        <f>авг.25!E297</f>
        <v>1250</v>
      </c>
      <c r="R302" s="91">
        <f>сен.25!E297</f>
        <v>1250</v>
      </c>
      <c r="S302" s="90">
        <f t="shared" si="23"/>
        <v>2500</v>
      </c>
      <c r="T302" s="91">
        <f>окт.25!E297</f>
        <v>1250</v>
      </c>
      <c r="U302" s="91">
        <f>ноя.25!E297</f>
        <v>1250</v>
      </c>
      <c r="V302" s="91">
        <f>дек.25!E297</f>
        <v>0</v>
      </c>
    </row>
    <row r="303" spans="1:22" x14ac:dyDescent="0.25">
      <c r="A303" s="101"/>
      <c r="B303" s="124"/>
      <c r="C303" s="16">
        <v>279</v>
      </c>
      <c r="D303" s="121">
        <v>0</v>
      </c>
      <c r="E303" s="118">
        <f t="shared" si="24"/>
        <v>-8750</v>
      </c>
      <c r="F303" s="88">
        <f>янв.25!F298+фев.25!F298+мар.25!F298+апр.25!F298+май.25!F298+июн.25!F298+июл.25!F298+авг.25!F298+сен.25!F298+окт.25!F298+ноя.25!F298+дек.25!F298</f>
        <v>5000</v>
      </c>
      <c r="G303" s="88">
        <f t="shared" si="20"/>
        <v>3750</v>
      </c>
      <c r="H303" s="89">
        <f>янв.25!E298</f>
        <v>1250</v>
      </c>
      <c r="I303" s="89">
        <f>фев.25!E298</f>
        <v>1250</v>
      </c>
      <c r="J303" s="89">
        <f>мар.25!E298</f>
        <v>1250</v>
      </c>
      <c r="K303" s="90">
        <f t="shared" si="21"/>
        <v>3750</v>
      </c>
      <c r="L303" s="91">
        <f>апр.25!E298</f>
        <v>1250</v>
      </c>
      <c r="M303" s="91">
        <f>май.25!E298</f>
        <v>1250</v>
      </c>
      <c r="N303" s="91">
        <f>июн.25!E298</f>
        <v>1250</v>
      </c>
      <c r="O303" s="90">
        <f t="shared" si="22"/>
        <v>3750</v>
      </c>
      <c r="P303" s="91">
        <f>июл.25!E298</f>
        <v>1250</v>
      </c>
      <c r="Q303" s="91">
        <f>авг.25!E298</f>
        <v>1250</v>
      </c>
      <c r="R303" s="91">
        <f>сен.25!E298</f>
        <v>1250</v>
      </c>
      <c r="S303" s="90">
        <f t="shared" si="23"/>
        <v>2500</v>
      </c>
      <c r="T303" s="91">
        <f>окт.25!E298</f>
        <v>1250</v>
      </c>
      <c r="U303" s="91">
        <f>ноя.25!E298</f>
        <v>1250</v>
      </c>
      <c r="V303" s="91">
        <f>дек.25!E298</f>
        <v>0</v>
      </c>
    </row>
    <row r="304" spans="1:22" x14ac:dyDescent="0.25">
      <c r="A304" s="98"/>
      <c r="B304" s="124"/>
      <c r="C304" s="16">
        <v>280</v>
      </c>
      <c r="D304" s="121">
        <v>1250</v>
      </c>
      <c r="E304" s="118">
        <f t="shared" si="24"/>
        <v>-3750</v>
      </c>
      <c r="F304" s="88">
        <f>янв.25!F299+фев.25!F299+мар.25!F299+апр.25!F299+май.25!F299+июн.25!F299+июл.25!F299+авг.25!F299+сен.25!F299+окт.25!F299+ноя.25!F299+дек.25!F299</f>
        <v>8750</v>
      </c>
      <c r="G304" s="88">
        <f t="shared" si="20"/>
        <v>3750</v>
      </c>
      <c r="H304" s="89">
        <f>янв.25!E299</f>
        <v>1250</v>
      </c>
      <c r="I304" s="89">
        <f>фев.25!E299</f>
        <v>1250</v>
      </c>
      <c r="J304" s="89">
        <f>мар.25!E299</f>
        <v>1250</v>
      </c>
      <c r="K304" s="90">
        <f t="shared" si="21"/>
        <v>3750</v>
      </c>
      <c r="L304" s="91">
        <f>апр.25!E299</f>
        <v>1250</v>
      </c>
      <c r="M304" s="91">
        <f>май.25!E299</f>
        <v>1250</v>
      </c>
      <c r="N304" s="91">
        <f>июн.25!E299</f>
        <v>1250</v>
      </c>
      <c r="O304" s="90">
        <f t="shared" si="22"/>
        <v>3750</v>
      </c>
      <c r="P304" s="91">
        <f>июл.25!E299</f>
        <v>1250</v>
      </c>
      <c r="Q304" s="91">
        <f>авг.25!E299</f>
        <v>1250</v>
      </c>
      <c r="R304" s="91">
        <f>сен.25!E299</f>
        <v>1250</v>
      </c>
      <c r="S304" s="90">
        <f t="shared" si="23"/>
        <v>2500</v>
      </c>
      <c r="T304" s="91">
        <f>окт.25!E299</f>
        <v>1250</v>
      </c>
      <c r="U304" s="91">
        <f>ноя.25!E299</f>
        <v>1250</v>
      </c>
      <c r="V304" s="91">
        <f>дек.25!E299</f>
        <v>0</v>
      </c>
    </row>
    <row r="305" spans="1:22" x14ac:dyDescent="0.25">
      <c r="A305" s="98"/>
      <c r="B305" s="124"/>
      <c r="C305" s="16">
        <v>281</v>
      </c>
      <c r="D305" s="121">
        <v>-34498</v>
      </c>
      <c r="E305" s="118">
        <f t="shared" si="24"/>
        <v>-45748</v>
      </c>
      <c r="F305" s="88">
        <f>янв.25!F300+фев.25!F300+мар.25!F300+апр.25!F300+май.25!F300+июн.25!F300+июл.25!F300+авг.25!F300+сен.25!F300+окт.25!F300+ноя.25!F300+дек.25!F300</f>
        <v>2500</v>
      </c>
      <c r="G305" s="88">
        <f t="shared" si="20"/>
        <v>3750</v>
      </c>
      <c r="H305" s="89">
        <f>янв.25!E300</f>
        <v>1250</v>
      </c>
      <c r="I305" s="89">
        <f>фев.25!E300</f>
        <v>1250</v>
      </c>
      <c r="J305" s="89">
        <f>мар.25!E300</f>
        <v>1250</v>
      </c>
      <c r="K305" s="90">
        <f t="shared" si="21"/>
        <v>3750</v>
      </c>
      <c r="L305" s="91">
        <f>апр.25!E300</f>
        <v>1250</v>
      </c>
      <c r="M305" s="91">
        <f>май.25!E300</f>
        <v>1250</v>
      </c>
      <c r="N305" s="91">
        <f>июн.25!E300</f>
        <v>1250</v>
      </c>
      <c r="O305" s="90">
        <f t="shared" si="22"/>
        <v>3750</v>
      </c>
      <c r="P305" s="91">
        <f>июл.25!E300</f>
        <v>1250</v>
      </c>
      <c r="Q305" s="91">
        <f>авг.25!E300</f>
        <v>1250</v>
      </c>
      <c r="R305" s="91">
        <f>сен.25!E300</f>
        <v>1250</v>
      </c>
      <c r="S305" s="90">
        <f t="shared" si="23"/>
        <v>2500</v>
      </c>
      <c r="T305" s="91">
        <f>окт.25!E300</f>
        <v>1250</v>
      </c>
      <c r="U305" s="91">
        <f>ноя.25!E300</f>
        <v>1250</v>
      </c>
      <c r="V305" s="91">
        <f>дек.25!E300</f>
        <v>0</v>
      </c>
    </row>
    <row r="306" spans="1:22" x14ac:dyDescent="0.25">
      <c r="A306" s="101"/>
      <c r="B306" s="124"/>
      <c r="C306" s="16">
        <v>282</v>
      </c>
      <c r="D306" s="121">
        <v>9050</v>
      </c>
      <c r="E306" s="118">
        <f t="shared" si="24"/>
        <v>13800</v>
      </c>
      <c r="F306" s="88">
        <f>янв.25!F301+фев.25!F301+мар.25!F301+апр.25!F301+май.25!F301+июн.25!F301+июл.25!F301+авг.25!F301+сен.25!F301+окт.25!F301+ноя.25!F301+дек.25!F301</f>
        <v>18500</v>
      </c>
      <c r="G306" s="88">
        <f t="shared" si="20"/>
        <v>3750</v>
      </c>
      <c r="H306" s="89">
        <f>янв.25!E301</f>
        <v>1250</v>
      </c>
      <c r="I306" s="89">
        <f>фев.25!E301</f>
        <v>1250</v>
      </c>
      <c r="J306" s="89">
        <f>мар.25!E301</f>
        <v>1250</v>
      </c>
      <c r="K306" s="90">
        <f t="shared" si="21"/>
        <v>3750</v>
      </c>
      <c r="L306" s="91">
        <f>апр.25!E301</f>
        <v>1250</v>
      </c>
      <c r="M306" s="91">
        <f>май.25!E301</f>
        <v>1250</v>
      </c>
      <c r="N306" s="91">
        <f>июн.25!E301</f>
        <v>1250</v>
      </c>
      <c r="O306" s="90">
        <f t="shared" si="22"/>
        <v>3750</v>
      </c>
      <c r="P306" s="91">
        <f>июл.25!E301</f>
        <v>1250</v>
      </c>
      <c r="Q306" s="91">
        <f>авг.25!E301</f>
        <v>1250</v>
      </c>
      <c r="R306" s="91">
        <f>сен.25!E301</f>
        <v>1250</v>
      </c>
      <c r="S306" s="90">
        <f t="shared" si="23"/>
        <v>2500</v>
      </c>
      <c r="T306" s="91">
        <f>окт.25!E301</f>
        <v>1250</v>
      </c>
      <c r="U306" s="91">
        <f>ноя.25!E301</f>
        <v>1250</v>
      </c>
      <c r="V306" s="91">
        <f>дек.25!E301</f>
        <v>0</v>
      </c>
    </row>
    <row r="307" spans="1:22" x14ac:dyDescent="0.25">
      <c r="A307" s="98"/>
      <c r="B307" s="124"/>
      <c r="C307" s="16">
        <v>283</v>
      </c>
      <c r="D307" s="121">
        <v>-100</v>
      </c>
      <c r="E307" s="118">
        <f t="shared" si="24"/>
        <v>-1250</v>
      </c>
      <c r="F307" s="88">
        <f>янв.25!F302+фев.25!F302+мар.25!F302+апр.25!F302+май.25!F302+июн.25!F302+июл.25!F302+авг.25!F302+сен.25!F302+окт.25!F302+ноя.25!F302+дек.25!F302</f>
        <v>12600</v>
      </c>
      <c r="G307" s="88">
        <f t="shared" si="20"/>
        <v>3750</v>
      </c>
      <c r="H307" s="89">
        <f>янв.25!E302</f>
        <v>1250</v>
      </c>
      <c r="I307" s="89">
        <f>фев.25!E302</f>
        <v>1250</v>
      </c>
      <c r="J307" s="89">
        <f>мар.25!E302</f>
        <v>1250</v>
      </c>
      <c r="K307" s="90">
        <f t="shared" si="21"/>
        <v>3750</v>
      </c>
      <c r="L307" s="91">
        <f>апр.25!E302</f>
        <v>1250</v>
      </c>
      <c r="M307" s="91">
        <f>май.25!E302</f>
        <v>1250</v>
      </c>
      <c r="N307" s="91">
        <f>июн.25!E302</f>
        <v>1250</v>
      </c>
      <c r="O307" s="90">
        <f t="shared" si="22"/>
        <v>3750</v>
      </c>
      <c r="P307" s="91">
        <f>июл.25!E302</f>
        <v>1250</v>
      </c>
      <c r="Q307" s="91">
        <f>авг.25!E302</f>
        <v>1250</v>
      </c>
      <c r="R307" s="91">
        <f>сен.25!E302</f>
        <v>1250</v>
      </c>
      <c r="S307" s="90">
        <f t="shared" si="23"/>
        <v>2500</v>
      </c>
      <c r="T307" s="91">
        <f>окт.25!E302</f>
        <v>1250</v>
      </c>
      <c r="U307" s="91">
        <f>ноя.25!E302</f>
        <v>1250</v>
      </c>
      <c r="V307" s="91">
        <f>дек.25!E302</f>
        <v>0</v>
      </c>
    </row>
    <row r="308" spans="1:22" x14ac:dyDescent="0.25">
      <c r="A308" s="101"/>
      <c r="B308" s="124"/>
      <c r="C308" s="16" t="s">
        <v>16</v>
      </c>
      <c r="D308" s="121">
        <v>4010</v>
      </c>
      <c r="E308" s="118">
        <f t="shared" si="24"/>
        <v>-1140</v>
      </c>
      <c r="F308" s="88">
        <f>янв.25!F303+фев.25!F303+мар.25!F303+апр.25!F303+май.25!F303+июн.25!F303+июл.25!F303+авг.25!F303+сен.25!F303+окт.25!F303+ноя.25!F303+дек.25!F303</f>
        <v>8600</v>
      </c>
      <c r="G308" s="88">
        <f t="shared" si="20"/>
        <v>3750</v>
      </c>
      <c r="H308" s="89">
        <f>янв.25!E303</f>
        <v>1250</v>
      </c>
      <c r="I308" s="89">
        <f>фев.25!E303</f>
        <v>1250</v>
      </c>
      <c r="J308" s="89">
        <f>мар.25!E303</f>
        <v>1250</v>
      </c>
      <c r="K308" s="90">
        <f t="shared" si="21"/>
        <v>3750</v>
      </c>
      <c r="L308" s="91">
        <f>апр.25!E303</f>
        <v>1250</v>
      </c>
      <c r="M308" s="91">
        <f>май.25!E303</f>
        <v>1250</v>
      </c>
      <c r="N308" s="91">
        <f>июн.25!E303</f>
        <v>1250</v>
      </c>
      <c r="O308" s="90">
        <f t="shared" si="22"/>
        <v>3750</v>
      </c>
      <c r="P308" s="91">
        <f>июл.25!E303</f>
        <v>1250</v>
      </c>
      <c r="Q308" s="91">
        <f>авг.25!E303</f>
        <v>1250</v>
      </c>
      <c r="R308" s="91">
        <f>сен.25!E303</f>
        <v>1250</v>
      </c>
      <c r="S308" s="90">
        <f t="shared" si="23"/>
        <v>2500</v>
      </c>
      <c r="T308" s="91">
        <f>окт.25!E303</f>
        <v>1250</v>
      </c>
      <c r="U308" s="91">
        <f>ноя.25!E303</f>
        <v>1250</v>
      </c>
      <c r="V308" s="91">
        <f>дек.25!E303</f>
        <v>0</v>
      </c>
    </row>
    <row r="309" spans="1:22" x14ac:dyDescent="0.25">
      <c r="A309" s="98"/>
      <c r="B309" s="124"/>
      <c r="C309" s="16">
        <v>284</v>
      </c>
      <c r="D309" s="121">
        <v>0</v>
      </c>
      <c r="E309" s="118">
        <f t="shared" si="24"/>
        <v>0</v>
      </c>
      <c r="F309" s="88">
        <f>янв.25!F304+фев.25!F304+мар.25!F304+апр.25!F304+май.25!F304+июн.25!F304+июл.25!F304+авг.25!F304+сен.25!F304+окт.25!F304+ноя.25!F304+дек.25!F304</f>
        <v>0</v>
      </c>
      <c r="G309" s="88">
        <f t="shared" si="20"/>
        <v>0</v>
      </c>
      <c r="H309" s="89">
        <f>янв.25!E304</f>
        <v>0</v>
      </c>
      <c r="I309" s="89">
        <f>фев.25!E304</f>
        <v>0</v>
      </c>
      <c r="J309" s="89">
        <f>мар.25!E304</f>
        <v>0</v>
      </c>
      <c r="K309" s="90">
        <f t="shared" si="21"/>
        <v>0</v>
      </c>
      <c r="L309" s="91">
        <f>апр.25!E304</f>
        <v>0</v>
      </c>
      <c r="M309" s="91">
        <f>май.25!E304</f>
        <v>0</v>
      </c>
      <c r="N309" s="91">
        <f>июн.25!E304</f>
        <v>0</v>
      </c>
      <c r="O309" s="90">
        <f t="shared" si="22"/>
        <v>0</v>
      </c>
      <c r="P309" s="91">
        <f>июл.25!E304</f>
        <v>0</v>
      </c>
      <c r="Q309" s="91">
        <f>авг.25!E304</f>
        <v>0</v>
      </c>
      <c r="R309" s="91">
        <f>сен.25!E304</f>
        <v>0</v>
      </c>
      <c r="S309" s="90">
        <f t="shared" si="23"/>
        <v>0</v>
      </c>
      <c r="T309" s="91">
        <f>окт.25!E304</f>
        <v>0</v>
      </c>
      <c r="U309" s="91">
        <f>ноя.25!E304</f>
        <v>0</v>
      </c>
      <c r="V309" s="91">
        <f>дек.25!E304</f>
        <v>0</v>
      </c>
    </row>
    <row r="310" spans="1:22" x14ac:dyDescent="0.25">
      <c r="A310" s="98"/>
      <c r="B310" s="124"/>
      <c r="C310" s="16">
        <v>285</v>
      </c>
      <c r="D310" s="121">
        <v>-41250</v>
      </c>
      <c r="E310" s="118">
        <f t="shared" si="24"/>
        <v>-55000</v>
      </c>
      <c r="F310" s="88">
        <f>янв.25!F305+фев.25!F305+мар.25!F305+апр.25!F305+май.25!F305+июн.25!F305+июл.25!F305+авг.25!F305+сен.25!F305+окт.25!F305+ноя.25!F305+дек.25!F305</f>
        <v>0</v>
      </c>
      <c r="G310" s="88">
        <f t="shared" si="20"/>
        <v>3750</v>
      </c>
      <c r="H310" s="89">
        <f>янв.25!E305</f>
        <v>1250</v>
      </c>
      <c r="I310" s="89">
        <f>фев.25!E305</f>
        <v>1250</v>
      </c>
      <c r="J310" s="89">
        <f>мар.25!E305</f>
        <v>1250</v>
      </c>
      <c r="K310" s="90">
        <f t="shared" si="21"/>
        <v>3750</v>
      </c>
      <c r="L310" s="91">
        <f>апр.25!E305</f>
        <v>1250</v>
      </c>
      <c r="M310" s="91">
        <f>май.25!E305</f>
        <v>1250</v>
      </c>
      <c r="N310" s="91">
        <f>июн.25!E305</f>
        <v>1250</v>
      </c>
      <c r="O310" s="90">
        <f t="shared" si="22"/>
        <v>3750</v>
      </c>
      <c r="P310" s="91">
        <f>июл.25!E305</f>
        <v>1250</v>
      </c>
      <c r="Q310" s="91">
        <f>авг.25!E305</f>
        <v>1250</v>
      </c>
      <c r="R310" s="91">
        <f>сен.25!E305</f>
        <v>1250</v>
      </c>
      <c r="S310" s="90">
        <f t="shared" si="23"/>
        <v>2500</v>
      </c>
      <c r="T310" s="91">
        <f>окт.25!E305</f>
        <v>1250</v>
      </c>
      <c r="U310" s="91">
        <f>ноя.25!E305</f>
        <v>1250</v>
      </c>
      <c r="V310" s="91">
        <f>дек.25!E305</f>
        <v>0</v>
      </c>
    </row>
    <row r="311" spans="1:22" x14ac:dyDescent="0.25">
      <c r="A311" s="98"/>
      <c r="B311" s="124"/>
      <c r="C311" s="16" t="s">
        <v>31</v>
      </c>
      <c r="D311" s="121">
        <v>-41250</v>
      </c>
      <c r="E311" s="118">
        <f t="shared" si="24"/>
        <v>-55000</v>
      </c>
      <c r="F311" s="88">
        <f>янв.25!F306+фев.25!F306+мар.25!F306+апр.25!F306+май.25!F306+июн.25!F306+июл.25!F306+авг.25!F306+сен.25!F306+окт.25!F306+ноя.25!F306+дек.25!F306</f>
        <v>0</v>
      </c>
      <c r="G311" s="88">
        <f t="shared" si="20"/>
        <v>3750</v>
      </c>
      <c r="H311" s="89">
        <f>янв.25!E306</f>
        <v>1250</v>
      </c>
      <c r="I311" s="89">
        <f>фев.25!E306</f>
        <v>1250</v>
      </c>
      <c r="J311" s="89">
        <f>мар.25!E306</f>
        <v>1250</v>
      </c>
      <c r="K311" s="90">
        <f t="shared" si="21"/>
        <v>3750</v>
      </c>
      <c r="L311" s="91">
        <f>апр.25!E306</f>
        <v>1250</v>
      </c>
      <c r="M311" s="91">
        <f>май.25!E306</f>
        <v>1250</v>
      </c>
      <c r="N311" s="91">
        <f>июн.25!E306</f>
        <v>1250</v>
      </c>
      <c r="O311" s="90">
        <f t="shared" si="22"/>
        <v>3750</v>
      </c>
      <c r="P311" s="91">
        <f>июл.25!E306</f>
        <v>1250</v>
      </c>
      <c r="Q311" s="91">
        <f>авг.25!E306</f>
        <v>1250</v>
      </c>
      <c r="R311" s="91">
        <f>сен.25!E306</f>
        <v>1250</v>
      </c>
      <c r="S311" s="90">
        <f t="shared" si="23"/>
        <v>2500</v>
      </c>
      <c r="T311" s="91">
        <f>окт.25!E306</f>
        <v>1250</v>
      </c>
      <c r="U311" s="91">
        <f>ноя.25!E306</f>
        <v>1250</v>
      </c>
      <c r="V311" s="91">
        <f>дек.25!E306</f>
        <v>0</v>
      </c>
    </row>
    <row r="312" spans="1:22" x14ac:dyDescent="0.25">
      <c r="A312" s="98"/>
      <c r="B312" s="124"/>
      <c r="C312" s="16">
        <v>286</v>
      </c>
      <c r="D312" s="121">
        <v>-41250</v>
      </c>
      <c r="E312" s="118">
        <f t="shared" si="24"/>
        <v>-55000</v>
      </c>
      <c r="F312" s="88">
        <f>янв.25!F307+фев.25!F307+мар.25!F307+апр.25!F307+май.25!F307+июн.25!F307+июл.25!F307+авг.25!F307+сен.25!F307+окт.25!F307+ноя.25!F307+дек.25!F307</f>
        <v>0</v>
      </c>
      <c r="G312" s="88">
        <f t="shared" si="20"/>
        <v>3750</v>
      </c>
      <c r="H312" s="89">
        <f>янв.25!E307</f>
        <v>1250</v>
      </c>
      <c r="I312" s="89">
        <f>фев.25!E307</f>
        <v>1250</v>
      </c>
      <c r="J312" s="89">
        <f>мар.25!E307</f>
        <v>1250</v>
      </c>
      <c r="K312" s="90">
        <f t="shared" si="21"/>
        <v>3750</v>
      </c>
      <c r="L312" s="91">
        <f>апр.25!E307</f>
        <v>1250</v>
      </c>
      <c r="M312" s="91">
        <f>май.25!E307</f>
        <v>1250</v>
      </c>
      <c r="N312" s="91">
        <f>июн.25!E307</f>
        <v>1250</v>
      </c>
      <c r="O312" s="90">
        <f t="shared" si="22"/>
        <v>3750</v>
      </c>
      <c r="P312" s="91">
        <f>июл.25!E307</f>
        <v>1250</v>
      </c>
      <c r="Q312" s="91">
        <f>авг.25!E307</f>
        <v>1250</v>
      </c>
      <c r="R312" s="91">
        <f>сен.25!E307</f>
        <v>1250</v>
      </c>
      <c r="S312" s="90">
        <f t="shared" si="23"/>
        <v>2500</v>
      </c>
      <c r="T312" s="91">
        <f>окт.25!E307</f>
        <v>1250</v>
      </c>
      <c r="U312" s="91">
        <f>ноя.25!E307</f>
        <v>1250</v>
      </c>
      <c r="V312" s="91">
        <f>дек.25!E307</f>
        <v>0</v>
      </c>
    </row>
    <row r="313" spans="1:22" x14ac:dyDescent="0.25">
      <c r="A313" s="98"/>
      <c r="B313" s="124"/>
      <c r="C313" s="16">
        <v>287</v>
      </c>
      <c r="D313" s="121">
        <v>-2150</v>
      </c>
      <c r="E313" s="118">
        <f t="shared" si="24"/>
        <v>-13400</v>
      </c>
      <c r="F313" s="88">
        <f>янв.25!F308+фев.25!F308+мар.25!F308+апр.25!F308+май.25!F308+июн.25!F308+июл.25!F308+авг.25!F308+сен.25!F308+окт.25!F308+ноя.25!F308+дек.25!F308</f>
        <v>2500</v>
      </c>
      <c r="G313" s="88">
        <f t="shared" si="20"/>
        <v>3750</v>
      </c>
      <c r="H313" s="89">
        <f>янв.25!E308</f>
        <v>1250</v>
      </c>
      <c r="I313" s="89">
        <f>фев.25!E308</f>
        <v>1250</v>
      </c>
      <c r="J313" s="89">
        <f>мар.25!E308</f>
        <v>1250</v>
      </c>
      <c r="K313" s="90">
        <f t="shared" si="21"/>
        <v>3750</v>
      </c>
      <c r="L313" s="91">
        <f>апр.25!E308</f>
        <v>1250</v>
      </c>
      <c r="M313" s="91">
        <f>май.25!E308</f>
        <v>1250</v>
      </c>
      <c r="N313" s="91">
        <f>июн.25!E308</f>
        <v>1250</v>
      </c>
      <c r="O313" s="90">
        <f t="shared" si="22"/>
        <v>3750</v>
      </c>
      <c r="P313" s="91">
        <f>июл.25!E308</f>
        <v>1250</v>
      </c>
      <c r="Q313" s="91">
        <f>авг.25!E308</f>
        <v>1250</v>
      </c>
      <c r="R313" s="91">
        <f>сен.25!E308</f>
        <v>1250</v>
      </c>
      <c r="S313" s="90">
        <f t="shared" si="23"/>
        <v>2500</v>
      </c>
      <c r="T313" s="91">
        <f>окт.25!E308</f>
        <v>1250</v>
      </c>
      <c r="U313" s="91">
        <f>ноя.25!E308</f>
        <v>1250</v>
      </c>
      <c r="V313" s="91">
        <f>дек.25!E308</f>
        <v>0</v>
      </c>
    </row>
    <row r="314" spans="1:22" x14ac:dyDescent="0.25">
      <c r="A314" s="101"/>
      <c r="B314" s="124"/>
      <c r="C314" s="16">
        <v>288</v>
      </c>
      <c r="D314" s="121">
        <v>1250</v>
      </c>
      <c r="E314" s="118">
        <f t="shared" si="24"/>
        <v>-1250</v>
      </c>
      <c r="F314" s="88">
        <f>янв.25!F309+фев.25!F309+мар.25!F309+апр.25!F309+май.25!F309+июн.25!F309+июл.25!F309+авг.25!F309+сен.25!F309+окт.25!F309+ноя.25!F309+дек.25!F309</f>
        <v>11250</v>
      </c>
      <c r="G314" s="88">
        <f t="shared" si="20"/>
        <v>3750</v>
      </c>
      <c r="H314" s="89">
        <f>янв.25!E309</f>
        <v>1250</v>
      </c>
      <c r="I314" s="89">
        <f>фев.25!E309</f>
        <v>1250</v>
      </c>
      <c r="J314" s="89">
        <f>мар.25!E309</f>
        <v>1250</v>
      </c>
      <c r="K314" s="90">
        <f t="shared" si="21"/>
        <v>3750</v>
      </c>
      <c r="L314" s="91">
        <f>апр.25!E309</f>
        <v>1250</v>
      </c>
      <c r="M314" s="91">
        <f>май.25!E309</f>
        <v>1250</v>
      </c>
      <c r="N314" s="91">
        <f>июн.25!E309</f>
        <v>1250</v>
      </c>
      <c r="O314" s="90">
        <f t="shared" si="22"/>
        <v>3750</v>
      </c>
      <c r="P314" s="91">
        <f>июл.25!E309</f>
        <v>1250</v>
      </c>
      <c r="Q314" s="91">
        <f>авг.25!E309</f>
        <v>1250</v>
      </c>
      <c r="R314" s="91">
        <f>сен.25!E309</f>
        <v>1250</v>
      </c>
      <c r="S314" s="90">
        <f t="shared" si="23"/>
        <v>2500</v>
      </c>
      <c r="T314" s="91">
        <f>окт.25!E309</f>
        <v>1250</v>
      </c>
      <c r="U314" s="91">
        <f>ноя.25!E309</f>
        <v>1250</v>
      </c>
      <c r="V314" s="91">
        <f>дек.25!E309</f>
        <v>0</v>
      </c>
    </row>
    <row r="315" spans="1:22" x14ac:dyDescent="0.25">
      <c r="A315" s="98"/>
      <c r="B315" s="124"/>
      <c r="C315" s="16">
        <v>289</v>
      </c>
      <c r="D315" s="121">
        <v>0</v>
      </c>
      <c r="E315" s="118">
        <f t="shared" si="24"/>
        <v>-1250</v>
      </c>
      <c r="F315" s="88">
        <f>янв.25!F310+фев.25!F310+мар.25!F310+апр.25!F310+май.25!F310+июн.25!F310+июл.25!F310+авг.25!F310+сен.25!F310+окт.25!F310+ноя.25!F310+дек.25!F310</f>
        <v>12500</v>
      </c>
      <c r="G315" s="88">
        <f t="shared" si="20"/>
        <v>3750</v>
      </c>
      <c r="H315" s="89">
        <f>янв.25!E310</f>
        <v>1250</v>
      </c>
      <c r="I315" s="89">
        <f>фев.25!E310</f>
        <v>1250</v>
      </c>
      <c r="J315" s="89">
        <f>мар.25!E310</f>
        <v>1250</v>
      </c>
      <c r="K315" s="90">
        <f t="shared" si="21"/>
        <v>3750</v>
      </c>
      <c r="L315" s="91">
        <f>апр.25!E310</f>
        <v>1250</v>
      </c>
      <c r="M315" s="91">
        <f>май.25!E310</f>
        <v>1250</v>
      </c>
      <c r="N315" s="91">
        <f>июн.25!E310</f>
        <v>1250</v>
      </c>
      <c r="O315" s="90">
        <f t="shared" si="22"/>
        <v>3750</v>
      </c>
      <c r="P315" s="91">
        <f>июл.25!E310</f>
        <v>1250</v>
      </c>
      <c r="Q315" s="91">
        <f>авг.25!E310</f>
        <v>1250</v>
      </c>
      <c r="R315" s="91">
        <f>сен.25!E310</f>
        <v>1250</v>
      </c>
      <c r="S315" s="90">
        <f t="shared" si="23"/>
        <v>2500</v>
      </c>
      <c r="T315" s="91">
        <f>окт.25!E310</f>
        <v>1250</v>
      </c>
      <c r="U315" s="91">
        <f>ноя.25!E310</f>
        <v>1250</v>
      </c>
      <c r="V315" s="91">
        <f>дек.25!E310</f>
        <v>0</v>
      </c>
    </row>
    <row r="316" spans="1:22" x14ac:dyDescent="0.25">
      <c r="A316" s="98"/>
      <c r="B316" s="124"/>
      <c r="C316" s="16">
        <v>290</v>
      </c>
      <c r="D316" s="121">
        <v>0</v>
      </c>
      <c r="E316" s="118">
        <f t="shared" si="24"/>
        <v>0</v>
      </c>
      <c r="F316" s="88">
        <f>янв.25!F311+фев.25!F311+мар.25!F311+апр.25!F311+май.25!F311+июн.25!F311+июл.25!F311+авг.25!F311+сен.25!F311+окт.25!F311+ноя.25!F311+дек.25!F311</f>
        <v>0</v>
      </c>
      <c r="G316" s="88">
        <f t="shared" si="20"/>
        <v>0</v>
      </c>
      <c r="H316" s="89">
        <f>янв.25!E311</f>
        <v>0</v>
      </c>
      <c r="I316" s="89">
        <f>фев.25!E311</f>
        <v>0</v>
      </c>
      <c r="J316" s="89">
        <f>мар.25!E311</f>
        <v>0</v>
      </c>
      <c r="K316" s="90">
        <f t="shared" si="21"/>
        <v>0</v>
      </c>
      <c r="L316" s="91">
        <f>апр.25!E311</f>
        <v>0</v>
      </c>
      <c r="M316" s="91">
        <f>май.25!E311</f>
        <v>0</v>
      </c>
      <c r="N316" s="91">
        <f>июн.25!E311</f>
        <v>0</v>
      </c>
      <c r="O316" s="90">
        <f t="shared" si="22"/>
        <v>0</v>
      </c>
      <c r="P316" s="91">
        <f>июл.25!E311</f>
        <v>0</v>
      </c>
      <c r="Q316" s="91">
        <f>авг.25!E311</f>
        <v>0</v>
      </c>
      <c r="R316" s="91">
        <f>сен.25!E311</f>
        <v>0</v>
      </c>
      <c r="S316" s="90">
        <f t="shared" si="23"/>
        <v>0</v>
      </c>
      <c r="T316" s="91">
        <f>окт.25!E311</f>
        <v>0</v>
      </c>
      <c r="U316" s="91">
        <f>ноя.25!E311</f>
        <v>0</v>
      </c>
      <c r="V316" s="91">
        <f>дек.25!E311</f>
        <v>0</v>
      </c>
    </row>
    <row r="317" spans="1:22" x14ac:dyDescent="0.25">
      <c r="A317" s="98"/>
      <c r="B317" s="124"/>
      <c r="C317" s="16">
        <v>291</v>
      </c>
      <c r="D317" s="121">
        <v>0</v>
      </c>
      <c r="E317" s="118">
        <f t="shared" si="24"/>
        <v>-2500</v>
      </c>
      <c r="F317" s="88">
        <f>янв.25!F312+фев.25!F312+мар.25!F312+апр.25!F312+май.25!F312+июн.25!F312+июл.25!F312+авг.25!F312+сен.25!F312+окт.25!F312+ноя.25!F312+дек.25!F312</f>
        <v>11250</v>
      </c>
      <c r="G317" s="88">
        <f t="shared" si="20"/>
        <v>3750</v>
      </c>
      <c r="H317" s="89">
        <f>янв.25!E312</f>
        <v>1250</v>
      </c>
      <c r="I317" s="89">
        <f>фев.25!E312</f>
        <v>1250</v>
      </c>
      <c r="J317" s="89">
        <f>мар.25!E312</f>
        <v>1250</v>
      </c>
      <c r="K317" s="90">
        <f t="shared" si="21"/>
        <v>3750</v>
      </c>
      <c r="L317" s="91">
        <f>апр.25!E312</f>
        <v>1250</v>
      </c>
      <c r="M317" s="91">
        <f>май.25!E312</f>
        <v>1250</v>
      </c>
      <c r="N317" s="91">
        <f>июн.25!E312</f>
        <v>1250</v>
      </c>
      <c r="O317" s="90">
        <f t="shared" si="22"/>
        <v>3750</v>
      </c>
      <c r="P317" s="91">
        <f>июл.25!E312</f>
        <v>1250</v>
      </c>
      <c r="Q317" s="91">
        <f>авг.25!E312</f>
        <v>1250</v>
      </c>
      <c r="R317" s="91">
        <f>сен.25!E312</f>
        <v>1250</v>
      </c>
      <c r="S317" s="90">
        <f t="shared" si="23"/>
        <v>2500</v>
      </c>
      <c r="T317" s="91">
        <f>окт.25!E312</f>
        <v>1250</v>
      </c>
      <c r="U317" s="91">
        <f>ноя.25!E312</f>
        <v>1250</v>
      </c>
      <c r="V317" s="91">
        <f>дек.25!E312</f>
        <v>0</v>
      </c>
    </row>
    <row r="318" spans="1:22" x14ac:dyDescent="0.25">
      <c r="A318" s="98"/>
      <c r="B318" s="124"/>
      <c r="C318" s="16">
        <v>292</v>
      </c>
      <c r="D318" s="121">
        <v>-1250</v>
      </c>
      <c r="E318" s="118">
        <f t="shared" si="24"/>
        <v>-15000</v>
      </c>
      <c r="F318" s="88">
        <f>янв.25!F313+фев.25!F313+мар.25!F313+апр.25!F313+май.25!F313+июн.25!F313+июл.25!F313+авг.25!F313+сен.25!F313+окт.25!F313+ноя.25!F313+дек.25!F313</f>
        <v>0</v>
      </c>
      <c r="G318" s="88">
        <f t="shared" si="20"/>
        <v>3750</v>
      </c>
      <c r="H318" s="89">
        <f>янв.25!E313</f>
        <v>1250</v>
      </c>
      <c r="I318" s="89">
        <f>фев.25!E313</f>
        <v>1250</v>
      </c>
      <c r="J318" s="89">
        <f>мар.25!E313</f>
        <v>1250</v>
      </c>
      <c r="K318" s="90">
        <f t="shared" si="21"/>
        <v>3750</v>
      </c>
      <c r="L318" s="91">
        <f>апр.25!E313</f>
        <v>1250</v>
      </c>
      <c r="M318" s="91">
        <f>май.25!E313</f>
        <v>1250</v>
      </c>
      <c r="N318" s="91">
        <f>июн.25!E313</f>
        <v>1250</v>
      </c>
      <c r="O318" s="90">
        <f t="shared" si="22"/>
        <v>3750</v>
      </c>
      <c r="P318" s="91">
        <f>июл.25!E313</f>
        <v>1250</v>
      </c>
      <c r="Q318" s="91">
        <f>авг.25!E313</f>
        <v>1250</v>
      </c>
      <c r="R318" s="91">
        <f>сен.25!E313</f>
        <v>1250</v>
      </c>
      <c r="S318" s="90">
        <f t="shared" si="23"/>
        <v>2500</v>
      </c>
      <c r="T318" s="91">
        <f>окт.25!E313</f>
        <v>1250</v>
      </c>
      <c r="U318" s="91">
        <f>ноя.25!E313</f>
        <v>1250</v>
      </c>
      <c r="V318" s="91">
        <f>дек.25!E313</f>
        <v>0</v>
      </c>
    </row>
    <row r="319" spans="1:22" x14ac:dyDescent="0.25">
      <c r="A319" s="98"/>
      <c r="B319" s="124"/>
      <c r="C319" s="16">
        <v>293</v>
      </c>
      <c r="D319" s="121">
        <v>5450</v>
      </c>
      <c r="E319" s="118">
        <f t="shared" si="24"/>
        <v>-1250</v>
      </c>
      <c r="F319" s="88">
        <f>янв.25!F314+фев.25!F314+мар.25!F314+апр.25!F314+май.25!F314+июн.25!F314+июл.25!F314+авг.25!F314+сен.25!F314+окт.25!F314+ноя.25!F314+дек.25!F314</f>
        <v>7050</v>
      </c>
      <c r="G319" s="88">
        <f t="shared" si="20"/>
        <v>3750</v>
      </c>
      <c r="H319" s="89">
        <f>янв.25!E314</f>
        <v>1250</v>
      </c>
      <c r="I319" s="89">
        <f>фев.25!E314</f>
        <v>1250</v>
      </c>
      <c r="J319" s="89">
        <f>мар.25!E314</f>
        <v>1250</v>
      </c>
      <c r="K319" s="90">
        <f t="shared" si="21"/>
        <v>3750</v>
      </c>
      <c r="L319" s="91">
        <f>апр.25!E314</f>
        <v>1250</v>
      </c>
      <c r="M319" s="91">
        <f>май.25!E314</f>
        <v>1250</v>
      </c>
      <c r="N319" s="91">
        <f>июн.25!E314</f>
        <v>1250</v>
      </c>
      <c r="O319" s="90">
        <f t="shared" si="22"/>
        <v>3750</v>
      </c>
      <c r="P319" s="91">
        <f>июл.25!E314</f>
        <v>1250</v>
      </c>
      <c r="Q319" s="91">
        <f>авг.25!E314</f>
        <v>1250</v>
      </c>
      <c r="R319" s="91">
        <f>сен.25!E314</f>
        <v>1250</v>
      </c>
      <c r="S319" s="90">
        <f t="shared" si="23"/>
        <v>2500</v>
      </c>
      <c r="T319" s="91">
        <f>окт.25!E314</f>
        <v>1250</v>
      </c>
      <c r="U319" s="91">
        <f>ноя.25!E314</f>
        <v>1250</v>
      </c>
      <c r="V319" s="91">
        <f>дек.25!E314</f>
        <v>0</v>
      </c>
    </row>
    <row r="320" spans="1:22" x14ac:dyDescent="0.25">
      <c r="A320" s="98"/>
      <c r="B320" s="124"/>
      <c r="C320" s="16">
        <v>294</v>
      </c>
      <c r="D320" s="121">
        <v>-46250</v>
      </c>
      <c r="E320" s="118">
        <f t="shared" si="24"/>
        <v>-60000</v>
      </c>
      <c r="F320" s="88">
        <f>янв.25!F315+фев.25!F315+мар.25!F315+апр.25!F315+май.25!F315+июн.25!F315+июл.25!F315+авг.25!F315+сен.25!F315+окт.25!F315+ноя.25!F315+дек.25!F315</f>
        <v>0</v>
      </c>
      <c r="G320" s="88">
        <f t="shared" si="20"/>
        <v>3750</v>
      </c>
      <c r="H320" s="89">
        <f>янв.25!E315</f>
        <v>1250</v>
      </c>
      <c r="I320" s="89">
        <f>фев.25!E315</f>
        <v>1250</v>
      </c>
      <c r="J320" s="89">
        <f>мар.25!E315</f>
        <v>1250</v>
      </c>
      <c r="K320" s="90">
        <f t="shared" si="21"/>
        <v>3750</v>
      </c>
      <c r="L320" s="91">
        <f>апр.25!E315</f>
        <v>1250</v>
      </c>
      <c r="M320" s="91">
        <f>май.25!E315</f>
        <v>1250</v>
      </c>
      <c r="N320" s="91">
        <f>июн.25!E315</f>
        <v>1250</v>
      </c>
      <c r="O320" s="90">
        <f t="shared" si="22"/>
        <v>3750</v>
      </c>
      <c r="P320" s="91">
        <f>июл.25!E315</f>
        <v>1250</v>
      </c>
      <c r="Q320" s="91">
        <f>авг.25!E315</f>
        <v>1250</v>
      </c>
      <c r="R320" s="91">
        <f>сен.25!E315</f>
        <v>1250</v>
      </c>
      <c r="S320" s="90">
        <f t="shared" si="23"/>
        <v>2500</v>
      </c>
      <c r="T320" s="91">
        <f>окт.25!E315</f>
        <v>1250</v>
      </c>
      <c r="U320" s="91">
        <f>ноя.25!E315</f>
        <v>1250</v>
      </c>
      <c r="V320" s="91">
        <f>дек.25!E315</f>
        <v>0</v>
      </c>
    </row>
    <row r="321" spans="1:22" x14ac:dyDescent="0.25">
      <c r="A321" s="98"/>
      <c r="B321" s="124"/>
      <c r="C321" s="16">
        <v>295</v>
      </c>
      <c r="D321" s="121">
        <v>100</v>
      </c>
      <c r="E321" s="118">
        <f t="shared" si="24"/>
        <v>-2500</v>
      </c>
      <c r="F321" s="88">
        <f>янв.25!F316+фев.25!F316+мар.25!F316+апр.25!F316+май.25!F316+июн.25!F316+июл.25!F316+авг.25!F316+сен.25!F316+окт.25!F316+ноя.25!F316+дек.25!F316</f>
        <v>11150</v>
      </c>
      <c r="G321" s="88">
        <f t="shared" si="20"/>
        <v>3750</v>
      </c>
      <c r="H321" s="89">
        <f>янв.25!E316</f>
        <v>1250</v>
      </c>
      <c r="I321" s="89">
        <f>фев.25!E316</f>
        <v>1250</v>
      </c>
      <c r="J321" s="89">
        <f>мар.25!E316</f>
        <v>1250</v>
      </c>
      <c r="K321" s="90">
        <f t="shared" si="21"/>
        <v>3750</v>
      </c>
      <c r="L321" s="91">
        <f>апр.25!E316</f>
        <v>1250</v>
      </c>
      <c r="M321" s="91">
        <f>май.25!E316</f>
        <v>1250</v>
      </c>
      <c r="N321" s="91">
        <f>июн.25!E316</f>
        <v>1250</v>
      </c>
      <c r="O321" s="90">
        <f t="shared" si="22"/>
        <v>3750</v>
      </c>
      <c r="P321" s="91">
        <f>июл.25!E316</f>
        <v>1250</v>
      </c>
      <c r="Q321" s="91">
        <f>авг.25!E316</f>
        <v>1250</v>
      </c>
      <c r="R321" s="91">
        <f>сен.25!E316</f>
        <v>1250</v>
      </c>
      <c r="S321" s="90">
        <f t="shared" si="23"/>
        <v>2500</v>
      </c>
      <c r="T321" s="91">
        <f>окт.25!E316</f>
        <v>1250</v>
      </c>
      <c r="U321" s="91">
        <f>ноя.25!E316</f>
        <v>1250</v>
      </c>
      <c r="V321" s="91">
        <f>дек.25!E316</f>
        <v>0</v>
      </c>
    </row>
    <row r="322" spans="1:22" x14ac:dyDescent="0.25">
      <c r="A322" s="98"/>
      <c r="B322" s="124"/>
      <c r="C322" s="16">
        <v>296</v>
      </c>
      <c r="D322" s="121">
        <v>-62500</v>
      </c>
      <c r="E322" s="118">
        <f t="shared" si="24"/>
        <v>-76250</v>
      </c>
      <c r="F322" s="88">
        <f>янв.25!F317+фев.25!F317+мар.25!F317+апр.25!F317+май.25!F317+июн.25!F317+июл.25!F317+авг.25!F317+сен.25!F317+окт.25!F317+ноя.25!F317+дек.25!F317</f>
        <v>0</v>
      </c>
      <c r="G322" s="88">
        <f t="shared" si="20"/>
        <v>3750</v>
      </c>
      <c r="H322" s="89">
        <f>янв.25!E317</f>
        <v>1250</v>
      </c>
      <c r="I322" s="89">
        <f>фев.25!E317</f>
        <v>1250</v>
      </c>
      <c r="J322" s="89">
        <f>мар.25!E317</f>
        <v>1250</v>
      </c>
      <c r="K322" s="90">
        <f t="shared" si="21"/>
        <v>3750</v>
      </c>
      <c r="L322" s="91">
        <f>апр.25!E317</f>
        <v>1250</v>
      </c>
      <c r="M322" s="91">
        <f>май.25!E317</f>
        <v>1250</v>
      </c>
      <c r="N322" s="91">
        <f>июн.25!E317</f>
        <v>1250</v>
      </c>
      <c r="O322" s="90">
        <f t="shared" si="22"/>
        <v>3750</v>
      </c>
      <c r="P322" s="91">
        <f>июл.25!E317</f>
        <v>1250</v>
      </c>
      <c r="Q322" s="91">
        <f>авг.25!E317</f>
        <v>1250</v>
      </c>
      <c r="R322" s="91">
        <f>сен.25!E317</f>
        <v>1250</v>
      </c>
      <c r="S322" s="90">
        <f t="shared" si="23"/>
        <v>2500</v>
      </c>
      <c r="T322" s="91">
        <f>окт.25!E317</f>
        <v>1250</v>
      </c>
      <c r="U322" s="91">
        <f>ноя.25!E317</f>
        <v>1250</v>
      </c>
      <c r="V322" s="91">
        <f>дек.25!E317</f>
        <v>0</v>
      </c>
    </row>
    <row r="323" spans="1:22" x14ac:dyDescent="0.25">
      <c r="A323" s="98"/>
      <c r="B323" s="124"/>
      <c r="C323" s="16">
        <v>297</v>
      </c>
      <c r="D323" s="121">
        <v>-5000</v>
      </c>
      <c r="E323" s="118">
        <f t="shared" si="24"/>
        <v>-18750</v>
      </c>
      <c r="F323" s="88">
        <f>янв.25!F318+фев.25!F318+мар.25!F318+апр.25!F318+май.25!F318+июн.25!F318+июл.25!F318+авг.25!F318+сен.25!F318+окт.25!F318+ноя.25!F318+дек.25!F318</f>
        <v>0</v>
      </c>
      <c r="G323" s="88">
        <f t="shared" si="20"/>
        <v>3750</v>
      </c>
      <c r="H323" s="89">
        <f>янв.25!E318</f>
        <v>1250</v>
      </c>
      <c r="I323" s="89">
        <f>фев.25!E318</f>
        <v>1250</v>
      </c>
      <c r="J323" s="89">
        <f>мар.25!E318</f>
        <v>1250</v>
      </c>
      <c r="K323" s="90">
        <f t="shared" si="21"/>
        <v>3750</v>
      </c>
      <c r="L323" s="91">
        <f>апр.25!E318</f>
        <v>1250</v>
      </c>
      <c r="M323" s="91">
        <f>май.25!E318</f>
        <v>1250</v>
      </c>
      <c r="N323" s="91">
        <f>июн.25!E318</f>
        <v>1250</v>
      </c>
      <c r="O323" s="90">
        <f t="shared" si="22"/>
        <v>3750</v>
      </c>
      <c r="P323" s="91">
        <f>июл.25!E318</f>
        <v>1250</v>
      </c>
      <c r="Q323" s="91">
        <f>авг.25!E318</f>
        <v>1250</v>
      </c>
      <c r="R323" s="91">
        <f>сен.25!E318</f>
        <v>1250</v>
      </c>
      <c r="S323" s="90">
        <f t="shared" si="23"/>
        <v>2500</v>
      </c>
      <c r="T323" s="91">
        <f>окт.25!E318</f>
        <v>1250</v>
      </c>
      <c r="U323" s="91">
        <f>ноя.25!E318</f>
        <v>1250</v>
      </c>
      <c r="V323" s="91">
        <f>дек.25!E318</f>
        <v>0</v>
      </c>
    </row>
    <row r="324" spans="1:22" x14ac:dyDescent="0.25">
      <c r="A324" s="98"/>
      <c r="B324" s="124"/>
      <c r="C324" s="16">
        <v>298</v>
      </c>
      <c r="D324" s="121">
        <v>-37500</v>
      </c>
      <c r="E324" s="118">
        <f t="shared" si="24"/>
        <v>-51250</v>
      </c>
      <c r="F324" s="88">
        <f>янв.25!F319+фев.25!F319+мар.25!F319+апр.25!F319+май.25!F319+июн.25!F319+июл.25!F319+авг.25!F319+сен.25!F319+окт.25!F319+ноя.25!F319+дек.25!F319</f>
        <v>0</v>
      </c>
      <c r="G324" s="88">
        <f t="shared" si="20"/>
        <v>3750</v>
      </c>
      <c r="H324" s="89">
        <f>янв.25!E319</f>
        <v>1250</v>
      </c>
      <c r="I324" s="89">
        <f>фев.25!E319</f>
        <v>1250</v>
      </c>
      <c r="J324" s="89">
        <f>мар.25!E319</f>
        <v>1250</v>
      </c>
      <c r="K324" s="90">
        <f t="shared" si="21"/>
        <v>3750</v>
      </c>
      <c r="L324" s="91">
        <f>апр.25!E319</f>
        <v>1250</v>
      </c>
      <c r="M324" s="91">
        <f>май.25!E319</f>
        <v>1250</v>
      </c>
      <c r="N324" s="91">
        <f>июн.25!E319</f>
        <v>1250</v>
      </c>
      <c r="O324" s="90">
        <f t="shared" si="22"/>
        <v>3750</v>
      </c>
      <c r="P324" s="91">
        <f>июл.25!E319</f>
        <v>1250</v>
      </c>
      <c r="Q324" s="91">
        <f>авг.25!E319</f>
        <v>1250</v>
      </c>
      <c r="R324" s="91">
        <f>сен.25!E319</f>
        <v>1250</v>
      </c>
      <c r="S324" s="90">
        <f t="shared" si="23"/>
        <v>2500</v>
      </c>
      <c r="T324" s="91">
        <f>окт.25!E319</f>
        <v>1250</v>
      </c>
      <c r="U324" s="91">
        <f>ноя.25!E319</f>
        <v>1250</v>
      </c>
      <c r="V324" s="91">
        <f>дек.25!E319</f>
        <v>0</v>
      </c>
    </row>
    <row r="325" spans="1:22" x14ac:dyDescent="0.25">
      <c r="A325" s="98"/>
      <c r="B325" s="124"/>
      <c r="C325" s="16">
        <v>299</v>
      </c>
      <c r="D325" s="121">
        <v>1250</v>
      </c>
      <c r="E325" s="118">
        <f t="shared" si="24"/>
        <v>0</v>
      </c>
      <c r="F325" s="88">
        <f>янв.25!F320+фев.25!F320+мар.25!F320+апр.25!F320+май.25!F320+июн.25!F320+июл.25!F320+авг.25!F320+сен.25!F320+окт.25!F320+ноя.25!F320+дек.25!F320</f>
        <v>12500</v>
      </c>
      <c r="G325" s="88">
        <f t="shared" si="20"/>
        <v>3750</v>
      </c>
      <c r="H325" s="89">
        <f>янв.25!E320</f>
        <v>1250</v>
      </c>
      <c r="I325" s="89">
        <f>фев.25!E320</f>
        <v>1250</v>
      </c>
      <c r="J325" s="89">
        <f>мар.25!E320</f>
        <v>1250</v>
      </c>
      <c r="K325" s="90">
        <f t="shared" si="21"/>
        <v>3750</v>
      </c>
      <c r="L325" s="91">
        <f>апр.25!E320</f>
        <v>1250</v>
      </c>
      <c r="M325" s="91">
        <f>май.25!E320</f>
        <v>1250</v>
      </c>
      <c r="N325" s="91">
        <f>июн.25!E320</f>
        <v>1250</v>
      </c>
      <c r="O325" s="90">
        <f t="shared" si="22"/>
        <v>3750</v>
      </c>
      <c r="P325" s="91">
        <f>июл.25!E320</f>
        <v>1250</v>
      </c>
      <c r="Q325" s="91">
        <f>авг.25!E320</f>
        <v>1250</v>
      </c>
      <c r="R325" s="91">
        <f>сен.25!E320</f>
        <v>1250</v>
      </c>
      <c r="S325" s="90">
        <f t="shared" si="23"/>
        <v>2500</v>
      </c>
      <c r="T325" s="91">
        <f>окт.25!E320</f>
        <v>1250</v>
      </c>
      <c r="U325" s="91">
        <f>ноя.25!E320</f>
        <v>1250</v>
      </c>
      <c r="V325" s="91">
        <f>дек.25!E320</f>
        <v>0</v>
      </c>
    </row>
    <row r="326" spans="1:22" x14ac:dyDescent="0.25">
      <c r="A326" s="98"/>
      <c r="B326" s="124"/>
      <c r="C326" s="16">
        <v>300</v>
      </c>
      <c r="D326" s="121">
        <v>2750</v>
      </c>
      <c r="E326" s="118">
        <f t="shared" si="24"/>
        <v>-8000</v>
      </c>
      <c r="F326" s="88">
        <f>янв.25!F321+фев.25!F321+мар.25!F321+апр.25!F321+май.25!F321+июн.25!F321+июл.25!F321+авг.25!F321+сен.25!F321+окт.25!F321+ноя.25!F321+дек.25!F321</f>
        <v>3000</v>
      </c>
      <c r="G326" s="88">
        <f t="shared" si="20"/>
        <v>3750</v>
      </c>
      <c r="H326" s="89">
        <f>янв.25!E321</f>
        <v>1250</v>
      </c>
      <c r="I326" s="89">
        <f>фев.25!E321</f>
        <v>1250</v>
      </c>
      <c r="J326" s="89">
        <f>мар.25!E321</f>
        <v>1250</v>
      </c>
      <c r="K326" s="90">
        <f t="shared" si="21"/>
        <v>3750</v>
      </c>
      <c r="L326" s="91">
        <f>апр.25!E321</f>
        <v>1250</v>
      </c>
      <c r="M326" s="91">
        <f>май.25!E321</f>
        <v>1250</v>
      </c>
      <c r="N326" s="91">
        <f>июн.25!E321</f>
        <v>1250</v>
      </c>
      <c r="O326" s="90">
        <f t="shared" si="22"/>
        <v>3750</v>
      </c>
      <c r="P326" s="91">
        <f>июл.25!E321</f>
        <v>1250</v>
      </c>
      <c r="Q326" s="91">
        <f>авг.25!E321</f>
        <v>1250</v>
      </c>
      <c r="R326" s="91">
        <f>сен.25!E321</f>
        <v>1250</v>
      </c>
      <c r="S326" s="90">
        <f t="shared" si="23"/>
        <v>2500</v>
      </c>
      <c r="T326" s="91">
        <f>окт.25!E321</f>
        <v>1250</v>
      </c>
      <c r="U326" s="91">
        <f>ноя.25!E321</f>
        <v>1250</v>
      </c>
      <c r="V326" s="91">
        <f>дек.25!E321</f>
        <v>0</v>
      </c>
    </row>
    <row r="327" spans="1:22" x14ac:dyDescent="0.25">
      <c r="A327" s="98"/>
      <c r="B327" s="124"/>
      <c r="C327" s="16">
        <v>301</v>
      </c>
      <c r="D327" s="121">
        <v>-83750</v>
      </c>
      <c r="E327" s="118">
        <f t="shared" si="24"/>
        <v>-97500</v>
      </c>
      <c r="F327" s="88">
        <f>янв.25!F322+фев.25!F322+мар.25!F322+апр.25!F322+май.25!F322+июн.25!F322+июл.25!F322+авг.25!F322+сен.25!F322+окт.25!F322+ноя.25!F322+дек.25!F322</f>
        <v>0</v>
      </c>
      <c r="G327" s="88">
        <f t="shared" si="20"/>
        <v>3750</v>
      </c>
      <c r="H327" s="89">
        <f>янв.25!E322</f>
        <v>1250</v>
      </c>
      <c r="I327" s="89">
        <f>фев.25!E322</f>
        <v>1250</v>
      </c>
      <c r="J327" s="89">
        <f>мар.25!E322</f>
        <v>1250</v>
      </c>
      <c r="K327" s="90">
        <f t="shared" si="21"/>
        <v>3750</v>
      </c>
      <c r="L327" s="91">
        <f>апр.25!E322</f>
        <v>1250</v>
      </c>
      <c r="M327" s="91">
        <f>май.25!E322</f>
        <v>1250</v>
      </c>
      <c r="N327" s="91">
        <f>июн.25!E322</f>
        <v>1250</v>
      </c>
      <c r="O327" s="90">
        <f t="shared" si="22"/>
        <v>3750</v>
      </c>
      <c r="P327" s="91">
        <f>июл.25!E322</f>
        <v>1250</v>
      </c>
      <c r="Q327" s="91">
        <f>авг.25!E322</f>
        <v>1250</v>
      </c>
      <c r="R327" s="91">
        <f>сен.25!E322</f>
        <v>1250</v>
      </c>
      <c r="S327" s="90">
        <f t="shared" si="23"/>
        <v>2500</v>
      </c>
      <c r="T327" s="91">
        <f>окт.25!E322</f>
        <v>1250</v>
      </c>
      <c r="U327" s="91">
        <f>ноя.25!E322</f>
        <v>1250</v>
      </c>
      <c r="V327" s="91">
        <f>дек.25!E322</f>
        <v>0</v>
      </c>
    </row>
    <row r="328" spans="1:22" x14ac:dyDescent="0.25">
      <c r="A328" s="98"/>
      <c r="B328" s="124"/>
      <c r="C328" s="16">
        <v>302</v>
      </c>
      <c r="D328" s="121">
        <v>-44500</v>
      </c>
      <c r="E328" s="118">
        <f t="shared" si="24"/>
        <v>-58250</v>
      </c>
      <c r="F328" s="88">
        <f>янв.25!F323+фев.25!F323+мар.25!F323+апр.25!F323+май.25!F323+июн.25!F323+июл.25!F323+авг.25!F323+сен.25!F323+окт.25!F323+ноя.25!F323+дек.25!F323</f>
        <v>0</v>
      </c>
      <c r="G328" s="88">
        <f t="shared" si="20"/>
        <v>3750</v>
      </c>
      <c r="H328" s="89">
        <f>янв.25!E323</f>
        <v>1250</v>
      </c>
      <c r="I328" s="89">
        <f>фев.25!E323</f>
        <v>1250</v>
      </c>
      <c r="J328" s="89">
        <f>мар.25!E323</f>
        <v>1250</v>
      </c>
      <c r="K328" s="90">
        <f t="shared" si="21"/>
        <v>3750</v>
      </c>
      <c r="L328" s="91">
        <f>апр.25!E323</f>
        <v>1250</v>
      </c>
      <c r="M328" s="91">
        <f>май.25!E323</f>
        <v>1250</v>
      </c>
      <c r="N328" s="91">
        <f>июн.25!E323</f>
        <v>1250</v>
      </c>
      <c r="O328" s="90">
        <f t="shared" si="22"/>
        <v>3750</v>
      </c>
      <c r="P328" s="91">
        <f>июл.25!E323</f>
        <v>1250</v>
      </c>
      <c r="Q328" s="91">
        <f>авг.25!E323</f>
        <v>1250</v>
      </c>
      <c r="R328" s="91">
        <f>сен.25!E323</f>
        <v>1250</v>
      </c>
      <c r="S328" s="90">
        <f t="shared" si="23"/>
        <v>2500</v>
      </c>
      <c r="T328" s="91">
        <f>окт.25!E323</f>
        <v>1250</v>
      </c>
      <c r="U328" s="91">
        <f>ноя.25!E323</f>
        <v>1250</v>
      </c>
      <c r="V328" s="91">
        <f>дек.25!E323</f>
        <v>0</v>
      </c>
    </row>
    <row r="329" spans="1:22" x14ac:dyDescent="0.25">
      <c r="A329" s="98"/>
      <c r="B329" s="124"/>
      <c r="C329" s="16">
        <v>303</v>
      </c>
      <c r="D329" s="121">
        <v>-7500</v>
      </c>
      <c r="E329" s="118">
        <f t="shared" si="24"/>
        <v>-12500</v>
      </c>
      <c r="F329" s="88">
        <f>янв.25!F324+фев.25!F324+мар.25!F324+апр.25!F324+май.25!F324+июн.25!F324+июл.25!F324+авг.25!F324+сен.25!F324+окт.25!F324+ноя.25!F324+дек.25!F324</f>
        <v>8750</v>
      </c>
      <c r="G329" s="88">
        <f t="shared" si="20"/>
        <v>3750</v>
      </c>
      <c r="H329" s="89">
        <f>янв.25!E324</f>
        <v>1250</v>
      </c>
      <c r="I329" s="89">
        <f>фев.25!E324</f>
        <v>1250</v>
      </c>
      <c r="J329" s="89">
        <f>мар.25!E324</f>
        <v>1250</v>
      </c>
      <c r="K329" s="90">
        <f t="shared" si="21"/>
        <v>3750</v>
      </c>
      <c r="L329" s="91">
        <f>апр.25!E324</f>
        <v>1250</v>
      </c>
      <c r="M329" s="91">
        <f>май.25!E324</f>
        <v>1250</v>
      </c>
      <c r="N329" s="91">
        <f>июн.25!E324</f>
        <v>1250</v>
      </c>
      <c r="O329" s="90">
        <f t="shared" si="22"/>
        <v>3750</v>
      </c>
      <c r="P329" s="91">
        <f>июл.25!E324</f>
        <v>1250</v>
      </c>
      <c r="Q329" s="91">
        <f>авг.25!E324</f>
        <v>1250</v>
      </c>
      <c r="R329" s="91">
        <f>сен.25!E324</f>
        <v>1250</v>
      </c>
      <c r="S329" s="90">
        <f t="shared" si="23"/>
        <v>2500</v>
      </c>
      <c r="T329" s="91">
        <f>окт.25!E324</f>
        <v>1250</v>
      </c>
      <c r="U329" s="91">
        <f>ноя.25!E324</f>
        <v>1250</v>
      </c>
      <c r="V329" s="91">
        <f>дек.25!E324</f>
        <v>0</v>
      </c>
    </row>
    <row r="330" spans="1:22" x14ac:dyDescent="0.25">
      <c r="A330" s="98"/>
      <c r="B330" s="124"/>
      <c r="C330" s="16">
        <v>304</v>
      </c>
      <c r="D330" s="121">
        <v>0</v>
      </c>
      <c r="E330" s="118">
        <f t="shared" si="24"/>
        <v>0</v>
      </c>
      <c r="F330" s="88">
        <f>янв.25!F325+фев.25!F325+мар.25!F325+апр.25!F325+май.25!F325+июн.25!F325+июл.25!F325+авг.25!F325+сен.25!F325+окт.25!F325+ноя.25!F325+дек.25!F325</f>
        <v>0</v>
      </c>
      <c r="G330" s="88">
        <f t="shared" si="20"/>
        <v>0</v>
      </c>
      <c r="H330" s="89">
        <f>янв.25!E325</f>
        <v>0</v>
      </c>
      <c r="I330" s="89">
        <f>фев.25!E325</f>
        <v>0</v>
      </c>
      <c r="J330" s="89">
        <f>мар.25!E325</f>
        <v>0</v>
      </c>
      <c r="K330" s="90">
        <f t="shared" si="21"/>
        <v>0</v>
      </c>
      <c r="L330" s="91">
        <f>апр.25!E325</f>
        <v>0</v>
      </c>
      <c r="M330" s="91">
        <f>май.25!E325</f>
        <v>0</v>
      </c>
      <c r="N330" s="91">
        <f>июн.25!E325</f>
        <v>0</v>
      </c>
      <c r="O330" s="90">
        <f t="shared" si="22"/>
        <v>0</v>
      </c>
      <c r="P330" s="91">
        <f>июл.25!E325</f>
        <v>0</v>
      </c>
      <c r="Q330" s="91">
        <f>авг.25!E325</f>
        <v>0</v>
      </c>
      <c r="R330" s="91">
        <f>сен.25!E325</f>
        <v>0</v>
      </c>
      <c r="S330" s="90">
        <f t="shared" si="23"/>
        <v>0</v>
      </c>
      <c r="T330" s="91">
        <f>окт.25!E325</f>
        <v>0</v>
      </c>
      <c r="U330" s="91">
        <f>ноя.25!E325</f>
        <v>0</v>
      </c>
      <c r="V330" s="91">
        <f>дек.25!E325</f>
        <v>0</v>
      </c>
    </row>
    <row r="331" spans="1:22" x14ac:dyDescent="0.25">
      <c r="A331" s="98"/>
      <c r="B331" s="124"/>
      <c r="C331" s="16">
        <v>305</v>
      </c>
      <c r="D331" s="121">
        <v>0</v>
      </c>
      <c r="E331" s="118">
        <f t="shared" si="24"/>
        <v>-6250</v>
      </c>
      <c r="F331" s="88">
        <f>янв.25!F326+фев.25!F326+мар.25!F326+апр.25!F326+май.25!F326+июн.25!F326+июл.25!F326+авг.25!F326+сен.25!F326+окт.25!F326+ноя.25!F326+дек.25!F326</f>
        <v>7500</v>
      </c>
      <c r="G331" s="88">
        <f t="shared" si="20"/>
        <v>3750</v>
      </c>
      <c r="H331" s="89">
        <f>янв.25!E326</f>
        <v>1250</v>
      </c>
      <c r="I331" s="89">
        <f>фев.25!E326</f>
        <v>1250</v>
      </c>
      <c r="J331" s="89">
        <f>мар.25!E326</f>
        <v>1250</v>
      </c>
      <c r="K331" s="90">
        <f t="shared" si="21"/>
        <v>3750</v>
      </c>
      <c r="L331" s="91">
        <f>апр.25!E326</f>
        <v>1250</v>
      </c>
      <c r="M331" s="91">
        <f>май.25!E326</f>
        <v>1250</v>
      </c>
      <c r="N331" s="91">
        <f>июн.25!E326</f>
        <v>1250</v>
      </c>
      <c r="O331" s="90">
        <f t="shared" si="22"/>
        <v>3750</v>
      </c>
      <c r="P331" s="91">
        <f>июл.25!E326</f>
        <v>1250</v>
      </c>
      <c r="Q331" s="91">
        <f>авг.25!E326</f>
        <v>1250</v>
      </c>
      <c r="R331" s="91">
        <f>сен.25!E326</f>
        <v>1250</v>
      </c>
      <c r="S331" s="90">
        <f t="shared" si="23"/>
        <v>2500</v>
      </c>
      <c r="T331" s="91">
        <f>окт.25!E326</f>
        <v>1250</v>
      </c>
      <c r="U331" s="91">
        <f>ноя.25!E326</f>
        <v>1250</v>
      </c>
      <c r="V331" s="91">
        <f>дек.25!E326</f>
        <v>0</v>
      </c>
    </row>
    <row r="332" spans="1:22" x14ac:dyDescent="0.25">
      <c r="A332" s="98"/>
      <c r="B332" s="124"/>
      <c r="C332" s="16" t="s">
        <v>55</v>
      </c>
      <c r="D332" s="121">
        <v>-1250</v>
      </c>
      <c r="E332" s="118">
        <f t="shared" si="24"/>
        <v>-1250</v>
      </c>
      <c r="F332" s="88">
        <f>янв.25!F327+фев.25!F327+мар.25!F327+апр.25!F327+май.25!F327+июн.25!F327+июл.25!F327+авг.25!F327+сен.25!F327+окт.25!F327+ноя.25!F327+дек.25!F327</f>
        <v>13750</v>
      </c>
      <c r="G332" s="88">
        <f t="shared" si="20"/>
        <v>3750</v>
      </c>
      <c r="H332" s="89">
        <f>янв.25!E327</f>
        <v>1250</v>
      </c>
      <c r="I332" s="89">
        <f>фев.25!E327</f>
        <v>1250</v>
      </c>
      <c r="J332" s="89">
        <f>мар.25!E327</f>
        <v>1250</v>
      </c>
      <c r="K332" s="90">
        <f t="shared" si="21"/>
        <v>3750</v>
      </c>
      <c r="L332" s="91">
        <f>апр.25!E327</f>
        <v>1250</v>
      </c>
      <c r="M332" s="91">
        <f>май.25!E327</f>
        <v>1250</v>
      </c>
      <c r="N332" s="91">
        <f>июн.25!E327</f>
        <v>1250</v>
      </c>
      <c r="O332" s="90">
        <f t="shared" si="22"/>
        <v>3750</v>
      </c>
      <c r="P332" s="91">
        <f>июл.25!E327</f>
        <v>1250</v>
      </c>
      <c r="Q332" s="91">
        <f>авг.25!E327</f>
        <v>1250</v>
      </c>
      <c r="R332" s="91">
        <f>сен.25!E327</f>
        <v>1250</v>
      </c>
      <c r="S332" s="90">
        <f t="shared" si="23"/>
        <v>2500</v>
      </c>
      <c r="T332" s="91">
        <f>окт.25!E327</f>
        <v>1250</v>
      </c>
      <c r="U332" s="91">
        <f>ноя.25!E327</f>
        <v>1250</v>
      </c>
      <c r="V332" s="91">
        <f>дек.25!E327</f>
        <v>0</v>
      </c>
    </row>
    <row r="333" spans="1:22" x14ac:dyDescent="0.25">
      <c r="A333" s="98"/>
      <c r="B333" s="124"/>
      <c r="C333" s="16">
        <v>307</v>
      </c>
      <c r="D333" s="121">
        <v>-5000</v>
      </c>
      <c r="E333" s="118">
        <f t="shared" si="24"/>
        <v>-1250</v>
      </c>
      <c r="F333" s="88">
        <f>янв.25!F328+фев.25!F328+мар.25!F328+апр.25!F328+май.25!F328+июн.25!F328+июл.25!F328+авг.25!F328+сен.25!F328+окт.25!F328+ноя.25!F328+дек.25!F328</f>
        <v>17500</v>
      </c>
      <c r="G333" s="88">
        <f t="shared" si="20"/>
        <v>3750</v>
      </c>
      <c r="H333" s="89">
        <f>янв.25!E328</f>
        <v>1250</v>
      </c>
      <c r="I333" s="89">
        <f>фев.25!E328</f>
        <v>1250</v>
      </c>
      <c r="J333" s="89">
        <f>мар.25!E328</f>
        <v>1250</v>
      </c>
      <c r="K333" s="90">
        <f t="shared" si="21"/>
        <v>3750</v>
      </c>
      <c r="L333" s="91">
        <f>апр.25!E328</f>
        <v>1250</v>
      </c>
      <c r="M333" s="91">
        <f>май.25!E328</f>
        <v>1250</v>
      </c>
      <c r="N333" s="91">
        <f>июн.25!E328</f>
        <v>1250</v>
      </c>
      <c r="O333" s="90">
        <f t="shared" si="22"/>
        <v>3750</v>
      </c>
      <c r="P333" s="91">
        <f>июл.25!E328</f>
        <v>1250</v>
      </c>
      <c r="Q333" s="91">
        <f>авг.25!E328</f>
        <v>1250</v>
      </c>
      <c r="R333" s="91">
        <f>сен.25!E328</f>
        <v>1250</v>
      </c>
      <c r="S333" s="90">
        <f t="shared" si="23"/>
        <v>2500</v>
      </c>
      <c r="T333" s="91">
        <f>окт.25!E328</f>
        <v>1250</v>
      </c>
      <c r="U333" s="91">
        <f>ноя.25!E328</f>
        <v>1250</v>
      </c>
      <c r="V333" s="91">
        <f>дек.25!E328</f>
        <v>0</v>
      </c>
    </row>
    <row r="334" spans="1:22" x14ac:dyDescent="0.25">
      <c r="A334" s="98"/>
      <c r="B334" s="124"/>
      <c r="C334" s="16">
        <v>308</v>
      </c>
      <c r="D334" s="121">
        <v>2500</v>
      </c>
      <c r="E334" s="118">
        <f t="shared" si="24"/>
        <v>1250</v>
      </c>
      <c r="F334" s="88">
        <f>янв.25!F329+фев.25!F329+мар.25!F329+апр.25!F329+май.25!F329+июн.25!F329+июл.25!F329+авг.25!F329+сен.25!F329+окт.25!F329+ноя.25!F329+дек.25!F329</f>
        <v>12500</v>
      </c>
      <c r="G334" s="88">
        <f t="shared" si="20"/>
        <v>3750</v>
      </c>
      <c r="H334" s="89">
        <f>янв.25!E329</f>
        <v>1250</v>
      </c>
      <c r="I334" s="89">
        <f>фев.25!E329</f>
        <v>1250</v>
      </c>
      <c r="J334" s="89">
        <f>мар.25!E329</f>
        <v>1250</v>
      </c>
      <c r="K334" s="90">
        <f t="shared" si="21"/>
        <v>3750</v>
      </c>
      <c r="L334" s="91">
        <f>апр.25!E329</f>
        <v>1250</v>
      </c>
      <c r="M334" s="91">
        <f>май.25!E329</f>
        <v>1250</v>
      </c>
      <c r="N334" s="91">
        <f>июн.25!E329</f>
        <v>1250</v>
      </c>
      <c r="O334" s="90">
        <f t="shared" si="22"/>
        <v>3750</v>
      </c>
      <c r="P334" s="91">
        <f>июл.25!E329</f>
        <v>1250</v>
      </c>
      <c r="Q334" s="91">
        <f>авг.25!E329</f>
        <v>1250</v>
      </c>
      <c r="R334" s="91">
        <f>сен.25!E329</f>
        <v>1250</v>
      </c>
      <c r="S334" s="90">
        <f t="shared" si="23"/>
        <v>2500</v>
      </c>
      <c r="T334" s="91">
        <f>окт.25!E329</f>
        <v>1250</v>
      </c>
      <c r="U334" s="91">
        <f>ноя.25!E329</f>
        <v>1250</v>
      </c>
      <c r="V334" s="91">
        <f>дек.25!E329</f>
        <v>0</v>
      </c>
    </row>
    <row r="335" spans="1:22" x14ac:dyDescent="0.25">
      <c r="A335" s="98"/>
      <c r="B335" s="124"/>
      <c r="C335" s="16">
        <v>309</v>
      </c>
      <c r="D335" s="121">
        <v>1.8189894035458565E-12</v>
      </c>
      <c r="E335" s="118">
        <f t="shared" si="24"/>
        <v>-1249.9999999999982</v>
      </c>
      <c r="F335" s="88">
        <f>янв.25!F330+фев.25!F330+мар.25!F330+апр.25!F330+май.25!F330+июн.25!F330+июл.25!F330+авг.25!F330+сен.25!F330+окт.25!F330+ноя.25!F330+дек.25!F330</f>
        <v>12500</v>
      </c>
      <c r="G335" s="88">
        <f t="shared" si="20"/>
        <v>3750</v>
      </c>
      <c r="H335" s="89">
        <f>янв.25!E330</f>
        <v>1250</v>
      </c>
      <c r="I335" s="89">
        <f>фев.25!E330</f>
        <v>1250</v>
      </c>
      <c r="J335" s="89">
        <f>мар.25!E330</f>
        <v>1250</v>
      </c>
      <c r="K335" s="90">
        <f t="shared" si="21"/>
        <v>3750</v>
      </c>
      <c r="L335" s="91">
        <f>апр.25!E330</f>
        <v>1250</v>
      </c>
      <c r="M335" s="91">
        <f>май.25!E330</f>
        <v>1250</v>
      </c>
      <c r="N335" s="91">
        <f>июн.25!E330</f>
        <v>1250</v>
      </c>
      <c r="O335" s="90">
        <f t="shared" si="22"/>
        <v>3750</v>
      </c>
      <c r="P335" s="91">
        <f>июл.25!E330</f>
        <v>1250</v>
      </c>
      <c r="Q335" s="91">
        <f>авг.25!E330</f>
        <v>1250</v>
      </c>
      <c r="R335" s="91">
        <f>сен.25!E330</f>
        <v>1250</v>
      </c>
      <c r="S335" s="90">
        <f t="shared" si="23"/>
        <v>2500</v>
      </c>
      <c r="T335" s="91">
        <f>окт.25!E330</f>
        <v>1250</v>
      </c>
      <c r="U335" s="91">
        <f>ноя.25!E330</f>
        <v>1250</v>
      </c>
      <c r="V335" s="91">
        <f>дек.25!E330</f>
        <v>0</v>
      </c>
    </row>
    <row r="336" spans="1:22" x14ac:dyDescent="0.25">
      <c r="A336" s="98"/>
      <c r="B336" s="124"/>
      <c r="C336" s="16">
        <v>310</v>
      </c>
      <c r="D336" s="121">
        <v>-68750</v>
      </c>
      <c r="E336" s="118">
        <f t="shared" si="24"/>
        <v>-58750</v>
      </c>
      <c r="F336" s="88">
        <f>янв.25!F331+фев.25!F331+мар.25!F331+апр.25!F331+май.25!F331+июн.25!F331+июл.25!F331+авг.25!F331+сен.25!F331+окт.25!F331+ноя.25!F331+дек.25!F331</f>
        <v>23750</v>
      </c>
      <c r="G336" s="88">
        <f t="shared" si="20"/>
        <v>3750</v>
      </c>
      <c r="H336" s="89">
        <f>янв.25!E331</f>
        <v>1250</v>
      </c>
      <c r="I336" s="89">
        <f>фев.25!E331</f>
        <v>1250</v>
      </c>
      <c r="J336" s="89">
        <f>мар.25!E331</f>
        <v>1250</v>
      </c>
      <c r="K336" s="90">
        <f t="shared" si="21"/>
        <v>3750</v>
      </c>
      <c r="L336" s="91">
        <f>апр.25!E331</f>
        <v>1250</v>
      </c>
      <c r="M336" s="91">
        <f>май.25!E331</f>
        <v>1250</v>
      </c>
      <c r="N336" s="91">
        <f>июн.25!E331</f>
        <v>1250</v>
      </c>
      <c r="O336" s="90">
        <f t="shared" si="22"/>
        <v>3750</v>
      </c>
      <c r="P336" s="91">
        <f>июл.25!E331</f>
        <v>1250</v>
      </c>
      <c r="Q336" s="91">
        <f>авг.25!E331</f>
        <v>1250</v>
      </c>
      <c r="R336" s="91">
        <f>сен.25!E331</f>
        <v>1250</v>
      </c>
      <c r="S336" s="90">
        <f t="shared" si="23"/>
        <v>2500</v>
      </c>
      <c r="T336" s="91">
        <f>окт.25!E331</f>
        <v>1250</v>
      </c>
      <c r="U336" s="91">
        <f>ноя.25!E331</f>
        <v>1250</v>
      </c>
      <c r="V336" s="91">
        <f>дек.25!E331</f>
        <v>0</v>
      </c>
    </row>
    <row r="337" spans="1:22" x14ac:dyDescent="0.25">
      <c r="A337" s="98"/>
      <c r="B337" s="124"/>
      <c r="C337" s="16" t="s">
        <v>29</v>
      </c>
      <c r="D337" s="121">
        <v>0</v>
      </c>
      <c r="E337" s="118">
        <f t="shared" si="24"/>
        <v>-1250</v>
      </c>
      <c r="F337" s="88">
        <f>янв.25!F332+фев.25!F332+мар.25!F332+апр.25!F332+май.25!F332+июн.25!F332+июл.25!F332+авг.25!F332+сен.25!F332+окт.25!F332+ноя.25!F332+дек.25!F332</f>
        <v>12500</v>
      </c>
      <c r="G337" s="88">
        <f t="shared" si="20"/>
        <v>3750</v>
      </c>
      <c r="H337" s="89">
        <f>янв.25!E332</f>
        <v>1250</v>
      </c>
      <c r="I337" s="89">
        <f>фев.25!E332</f>
        <v>1250</v>
      </c>
      <c r="J337" s="89">
        <f>мар.25!E332</f>
        <v>1250</v>
      </c>
      <c r="K337" s="90">
        <f t="shared" si="21"/>
        <v>3750</v>
      </c>
      <c r="L337" s="91">
        <f>апр.25!E332</f>
        <v>1250</v>
      </c>
      <c r="M337" s="91">
        <f>май.25!E332</f>
        <v>1250</v>
      </c>
      <c r="N337" s="91">
        <f>июн.25!E332</f>
        <v>1250</v>
      </c>
      <c r="O337" s="90">
        <f t="shared" si="22"/>
        <v>3750</v>
      </c>
      <c r="P337" s="91">
        <f>июл.25!E332</f>
        <v>1250</v>
      </c>
      <c r="Q337" s="91">
        <f>авг.25!E332</f>
        <v>1250</v>
      </c>
      <c r="R337" s="91">
        <f>сен.25!E332</f>
        <v>1250</v>
      </c>
      <c r="S337" s="90">
        <f t="shared" si="23"/>
        <v>2500</v>
      </c>
      <c r="T337" s="91">
        <f>окт.25!E332</f>
        <v>1250</v>
      </c>
      <c r="U337" s="91">
        <f>ноя.25!E332</f>
        <v>1250</v>
      </c>
      <c r="V337" s="91">
        <f>дек.25!E332</f>
        <v>0</v>
      </c>
    </row>
    <row r="338" spans="1:22" x14ac:dyDescent="0.25">
      <c r="A338" s="98"/>
      <c r="B338" s="124"/>
      <c r="C338" s="16">
        <v>312</v>
      </c>
      <c r="D338" s="121">
        <v>-62500</v>
      </c>
      <c r="E338" s="118">
        <f t="shared" si="24"/>
        <v>-47500</v>
      </c>
      <c r="F338" s="88">
        <f>янв.25!F333+фев.25!F333+мар.25!F333+апр.25!F333+май.25!F333+июн.25!F333+июл.25!F333+авг.25!F333+сен.25!F333+окт.25!F333+ноя.25!F333+дек.25!F333</f>
        <v>28750</v>
      </c>
      <c r="G338" s="88">
        <f t="shared" si="20"/>
        <v>3750</v>
      </c>
      <c r="H338" s="89">
        <f>янв.25!E333</f>
        <v>1250</v>
      </c>
      <c r="I338" s="89">
        <f>фев.25!E333</f>
        <v>1250</v>
      </c>
      <c r="J338" s="89">
        <f>мар.25!E333</f>
        <v>1250</v>
      </c>
      <c r="K338" s="90">
        <f t="shared" si="21"/>
        <v>3750</v>
      </c>
      <c r="L338" s="91">
        <f>апр.25!E333</f>
        <v>1250</v>
      </c>
      <c r="M338" s="91">
        <f>май.25!E333</f>
        <v>1250</v>
      </c>
      <c r="N338" s="91">
        <f>июн.25!E333</f>
        <v>1250</v>
      </c>
      <c r="O338" s="90">
        <f t="shared" si="22"/>
        <v>3750</v>
      </c>
      <c r="P338" s="91">
        <f>июл.25!E333</f>
        <v>1250</v>
      </c>
      <c r="Q338" s="91">
        <f>авг.25!E333</f>
        <v>1250</v>
      </c>
      <c r="R338" s="91">
        <f>сен.25!E333</f>
        <v>1250</v>
      </c>
      <c r="S338" s="90">
        <f t="shared" si="23"/>
        <v>2500</v>
      </c>
      <c r="T338" s="91">
        <f>окт.25!E333</f>
        <v>1250</v>
      </c>
      <c r="U338" s="91">
        <f>ноя.25!E333</f>
        <v>1250</v>
      </c>
      <c r="V338" s="91">
        <f>дек.25!E333</f>
        <v>0</v>
      </c>
    </row>
    <row r="339" spans="1:22" x14ac:dyDescent="0.25">
      <c r="A339" s="28"/>
      <c r="B339" s="124"/>
      <c r="C339" s="16"/>
      <c r="D339" s="121">
        <v>0</v>
      </c>
      <c r="E339" s="118">
        <f t="shared" si="24"/>
        <v>0</v>
      </c>
      <c r="F339" s="88">
        <f>янв.25!F334+фев.25!F334+мар.25!F334+апр.25!F334+май.25!F334+июн.25!F334+июл.25!F334+авг.25!F334+сен.25!F334+окт.25!F334+ноя.25!F334+дек.25!F334</f>
        <v>0</v>
      </c>
      <c r="G339" s="88">
        <f t="shared" si="20"/>
        <v>0</v>
      </c>
      <c r="H339" s="89">
        <f>янв.25!E334</f>
        <v>0</v>
      </c>
      <c r="I339" s="89">
        <f>фев.25!E334</f>
        <v>0</v>
      </c>
      <c r="J339" s="89">
        <f>мар.25!E334</f>
        <v>0</v>
      </c>
      <c r="K339" s="90">
        <f t="shared" si="21"/>
        <v>0</v>
      </c>
      <c r="L339" s="91">
        <f>апр.25!E334</f>
        <v>0</v>
      </c>
      <c r="M339" s="91">
        <f>май.25!E334</f>
        <v>0</v>
      </c>
      <c r="N339" s="91">
        <f>июн.25!E334</f>
        <v>0</v>
      </c>
      <c r="O339" s="90">
        <f t="shared" si="22"/>
        <v>0</v>
      </c>
      <c r="P339" s="91">
        <f>июл.25!E334</f>
        <v>0</v>
      </c>
      <c r="Q339" s="91">
        <f>авг.25!E334</f>
        <v>0</v>
      </c>
      <c r="R339" s="91">
        <f>сен.25!E334</f>
        <v>0</v>
      </c>
      <c r="S339" s="90">
        <f t="shared" si="23"/>
        <v>0</v>
      </c>
      <c r="T339" s="91">
        <f>окт.25!E334</f>
        <v>0</v>
      </c>
      <c r="U339" s="91">
        <f>ноя.25!E334</f>
        <v>0</v>
      </c>
      <c r="V339" s="91">
        <f>дек.25!E334</f>
        <v>0</v>
      </c>
    </row>
    <row r="340" spans="1:22" x14ac:dyDescent="0.25">
      <c r="A340" s="28"/>
      <c r="B340" s="124"/>
      <c r="C340" s="16">
        <v>314</v>
      </c>
      <c r="D340" s="121">
        <v>-11750</v>
      </c>
      <c r="E340" s="118">
        <f t="shared" si="24"/>
        <v>-14500</v>
      </c>
      <c r="F340" s="88">
        <f>янв.25!F335+фев.25!F335+мар.25!F335+апр.25!F335+май.25!F335+июн.25!F335+июл.25!F335+авг.25!F335+сен.25!F335+окт.25!F335+ноя.25!F335+дек.25!F335</f>
        <v>11000</v>
      </c>
      <c r="G340" s="88">
        <f t="shared" si="20"/>
        <v>3750</v>
      </c>
      <c r="H340" s="89">
        <f>янв.25!E335</f>
        <v>1250</v>
      </c>
      <c r="I340" s="89">
        <f>фев.25!E335</f>
        <v>1250</v>
      </c>
      <c r="J340" s="89">
        <f>мар.25!E335</f>
        <v>1250</v>
      </c>
      <c r="K340" s="90">
        <f t="shared" si="21"/>
        <v>3750</v>
      </c>
      <c r="L340" s="91">
        <f>апр.25!E335</f>
        <v>1250</v>
      </c>
      <c r="M340" s="91">
        <f>май.25!E335</f>
        <v>1250</v>
      </c>
      <c r="N340" s="91">
        <f>июн.25!E335</f>
        <v>1250</v>
      </c>
      <c r="O340" s="90">
        <f t="shared" si="22"/>
        <v>3750</v>
      </c>
      <c r="P340" s="91">
        <f>июл.25!E335</f>
        <v>1250</v>
      </c>
      <c r="Q340" s="91">
        <f>авг.25!E335</f>
        <v>1250</v>
      </c>
      <c r="R340" s="91">
        <f>сен.25!E335</f>
        <v>1250</v>
      </c>
      <c r="S340" s="90">
        <f t="shared" si="23"/>
        <v>2500</v>
      </c>
      <c r="T340" s="91">
        <f>окт.25!E335</f>
        <v>1250</v>
      </c>
      <c r="U340" s="91">
        <f>ноя.25!E335</f>
        <v>1250</v>
      </c>
      <c r="V340" s="91">
        <f>дек.25!E335</f>
        <v>0</v>
      </c>
    </row>
    <row r="341" spans="1:22" x14ac:dyDescent="0.25">
      <c r="B341" s="124"/>
      <c r="C341" s="16">
        <v>315</v>
      </c>
      <c r="D341" s="121">
        <v>0</v>
      </c>
      <c r="E341" s="118">
        <f t="shared" si="24"/>
        <v>0</v>
      </c>
      <c r="F341" s="88">
        <f>янв.25!F336+фев.25!F336+мар.25!F336+апр.25!F336+май.25!F336+июн.25!F336+июл.25!F336+авг.25!F336+сен.25!F336+окт.25!F336+ноя.25!F336+дек.25!F336</f>
        <v>0</v>
      </c>
      <c r="G341" s="88">
        <f t="shared" si="20"/>
        <v>0</v>
      </c>
      <c r="H341" s="89">
        <f>янв.25!E336</f>
        <v>0</v>
      </c>
      <c r="I341" s="89">
        <f>фев.25!E336</f>
        <v>0</v>
      </c>
      <c r="J341" s="89">
        <f>мар.25!E336</f>
        <v>0</v>
      </c>
      <c r="K341" s="90">
        <f t="shared" si="21"/>
        <v>0</v>
      </c>
      <c r="L341" s="91">
        <f>апр.25!E336</f>
        <v>0</v>
      </c>
      <c r="M341" s="91">
        <f>май.25!E336</f>
        <v>0</v>
      </c>
      <c r="N341" s="91">
        <f>июн.25!E336</f>
        <v>0</v>
      </c>
      <c r="O341" s="90">
        <f t="shared" si="22"/>
        <v>0</v>
      </c>
      <c r="P341" s="91">
        <f>июл.25!E336</f>
        <v>0</v>
      </c>
      <c r="Q341" s="91">
        <f>авг.25!E336</f>
        <v>0</v>
      </c>
      <c r="R341" s="91">
        <f>сен.25!E336</f>
        <v>0</v>
      </c>
      <c r="S341" s="90">
        <f t="shared" si="23"/>
        <v>0</v>
      </c>
      <c r="T341" s="91">
        <f>окт.25!E336</f>
        <v>0</v>
      </c>
      <c r="U341" s="91">
        <f>ноя.25!E336</f>
        <v>0</v>
      </c>
      <c r="V341" s="91">
        <f>дек.25!E336</f>
        <v>0</v>
      </c>
    </row>
    <row r="342" spans="1:22" x14ac:dyDescent="0.25">
      <c r="B342" s="124"/>
      <c r="C342" s="16">
        <v>316</v>
      </c>
      <c r="D342" s="121">
        <v>0</v>
      </c>
      <c r="E342" s="118">
        <f t="shared" si="24"/>
        <v>-1250</v>
      </c>
      <c r="F342" s="88">
        <f>янв.25!F337+фев.25!F337+мар.25!F337+апр.25!F337+май.25!F337+июн.25!F337+июл.25!F337+авг.25!F337+сен.25!F337+окт.25!F337+ноя.25!F337+дек.25!F337</f>
        <v>12500</v>
      </c>
      <c r="G342" s="88">
        <f t="shared" si="20"/>
        <v>3750</v>
      </c>
      <c r="H342" s="89">
        <f>янв.25!E337</f>
        <v>1250</v>
      </c>
      <c r="I342" s="89">
        <f>фев.25!E337</f>
        <v>1250</v>
      </c>
      <c r="J342" s="89">
        <f>мар.25!E337</f>
        <v>1250</v>
      </c>
      <c r="K342" s="90">
        <f t="shared" si="21"/>
        <v>3750</v>
      </c>
      <c r="L342" s="91">
        <f>апр.25!E337</f>
        <v>1250</v>
      </c>
      <c r="M342" s="91">
        <f>май.25!E337</f>
        <v>1250</v>
      </c>
      <c r="N342" s="91">
        <f>июн.25!E337</f>
        <v>1250</v>
      </c>
      <c r="O342" s="90">
        <f t="shared" si="22"/>
        <v>3750</v>
      </c>
      <c r="P342" s="91">
        <f>июл.25!E337</f>
        <v>1250</v>
      </c>
      <c r="Q342" s="91">
        <f>авг.25!E337</f>
        <v>1250</v>
      </c>
      <c r="R342" s="91">
        <f>сен.25!E337</f>
        <v>1250</v>
      </c>
      <c r="S342" s="90">
        <f t="shared" si="23"/>
        <v>2500</v>
      </c>
      <c r="T342" s="91">
        <f>окт.25!E337</f>
        <v>1250</v>
      </c>
      <c r="U342" s="91">
        <f>ноя.25!E337</f>
        <v>1250</v>
      </c>
      <c r="V342" s="91">
        <f>дек.25!E337</f>
        <v>0</v>
      </c>
    </row>
    <row r="343" spans="1:22" x14ac:dyDescent="0.25">
      <c r="B343" s="74"/>
      <c r="D343" s="120"/>
      <c r="E343" s="119">
        <f>SUM(E9:E342)</f>
        <v>-3734963.36</v>
      </c>
      <c r="F343" s="104">
        <f>SUM(F9:F342)</f>
        <v>3165674</v>
      </c>
      <c r="G343" s="104"/>
      <c r="H343" s="105">
        <f>SUM(H9:H342)</f>
        <v>363750</v>
      </c>
      <c r="I343" s="105">
        <f t="shared" ref="I343:L343" si="25">SUM(I9:I342)</f>
        <v>363750</v>
      </c>
      <c r="J343" s="105">
        <f t="shared" si="25"/>
        <v>363750</v>
      </c>
      <c r="K343" s="106"/>
      <c r="L343" s="105">
        <f t="shared" si="25"/>
        <v>362500</v>
      </c>
      <c r="M343" s="105">
        <f t="shared" ref="M343" si="26">SUM(M9:M342)</f>
        <v>363750</v>
      </c>
      <c r="N343" s="105">
        <f t="shared" ref="N343" si="27">SUM(N9:N342)</f>
        <v>363750</v>
      </c>
      <c r="O343" s="107"/>
      <c r="P343" s="105">
        <f t="shared" ref="P343" si="28">SUM(P9:P342)</f>
        <v>363750</v>
      </c>
      <c r="Q343" s="105">
        <f t="shared" ref="Q343" si="29">SUM(Q9:Q342)</f>
        <v>363750</v>
      </c>
      <c r="R343" s="105">
        <f t="shared" ref="R343" si="30">SUM(R9:R342)</f>
        <v>363750</v>
      </c>
      <c r="S343" s="108"/>
      <c r="T343" s="105">
        <f t="shared" ref="T343" si="31">SUM(T9:T342)</f>
        <v>363750</v>
      </c>
      <c r="U343" s="105">
        <f t="shared" ref="U343" si="32">SUM(U9:U342)</f>
        <v>363750</v>
      </c>
      <c r="V343" s="105">
        <f>SUM(V9:V342)</f>
        <v>0</v>
      </c>
    </row>
    <row r="344" spans="1:22" x14ac:dyDescent="0.25">
      <c r="B344" s="75"/>
      <c r="F344" s="109" t="e">
        <f>янв.25!F338+фев.25!F338+мар.25!F338+апр.25!F338+май.25!F338+июн.25!#REF!+июл.25!F338+авг.25!F338+сен.25!F338+окт.25!F338+ноя.25!F338+дек.25!F338</f>
        <v>#REF!</v>
      </c>
      <c r="H344" s="110">
        <f>СВОД_25!H343-янв.25!E338</f>
        <v>0</v>
      </c>
      <c r="I344" s="110">
        <f>I343-фев.25!E338</f>
        <v>0</v>
      </c>
      <c r="J344" s="110">
        <f>J343-мар.25!E338</f>
        <v>0</v>
      </c>
      <c r="L344" s="110">
        <f>L343-апр.25!E338</f>
        <v>0</v>
      </c>
      <c r="M344" s="110">
        <f>M343-май.25!E338</f>
        <v>0</v>
      </c>
      <c r="N344" s="110" t="e">
        <f>N343-июн.25!#REF!</f>
        <v>#REF!</v>
      </c>
      <c r="O344" s="111"/>
      <c r="P344" s="110">
        <f>P343-июл.25!E338</f>
        <v>0</v>
      </c>
      <c r="Q344" s="110">
        <f>Q343-авг.25!E338</f>
        <v>0</v>
      </c>
      <c r="R344" s="110">
        <f>R343-сен.25!E338</f>
        <v>0</v>
      </c>
      <c r="S344" s="81"/>
      <c r="T344" s="110">
        <f>T343-окт.25!E338</f>
        <v>0</v>
      </c>
      <c r="U344" s="110">
        <f>U343-ноя.25!E338</f>
        <v>0</v>
      </c>
      <c r="V344" s="112">
        <f>V343-дек.25!E338</f>
        <v>0</v>
      </c>
    </row>
    <row r="345" spans="1:22" x14ac:dyDescent="0.25">
      <c r="B345" s="75"/>
      <c r="F345" s="112" t="e">
        <f>F343-F344</f>
        <v>#REF!</v>
      </c>
    </row>
    <row r="346" spans="1:22" x14ac:dyDescent="0.25">
      <c r="B346" s="75"/>
    </row>
    <row r="347" spans="1:22" x14ac:dyDescent="0.25">
      <c r="B347" s="75"/>
    </row>
    <row r="348" spans="1:22" x14ac:dyDescent="0.25">
      <c r="B348" s="75"/>
      <c r="F348" s="113"/>
    </row>
    <row r="349" spans="1:22" x14ac:dyDescent="0.25">
      <c r="B349" s="75"/>
    </row>
    <row r="350" spans="1:22" x14ac:dyDescent="0.25">
      <c r="B350" s="75"/>
    </row>
    <row r="351" spans="1:22" x14ac:dyDescent="0.25">
      <c r="B351" s="75"/>
    </row>
    <row r="352" spans="1:22" x14ac:dyDescent="0.25">
      <c r="B352" s="75"/>
    </row>
    <row r="353" spans="2:2" x14ac:dyDescent="0.25">
      <c r="B353" s="75"/>
    </row>
    <row r="354" spans="2:2" x14ac:dyDescent="0.25">
      <c r="B354" s="75"/>
    </row>
    <row r="355" spans="2:2" x14ac:dyDescent="0.25">
      <c r="B355" s="75"/>
    </row>
    <row r="356" spans="2:2" x14ac:dyDescent="0.25">
      <c r="B356" s="75"/>
    </row>
    <row r="357" spans="2:2" x14ac:dyDescent="0.25">
      <c r="B357" s="75"/>
    </row>
    <row r="358" spans="2:2" x14ac:dyDescent="0.25">
      <c r="B358" s="75"/>
    </row>
    <row r="359" spans="2:2" x14ac:dyDescent="0.25">
      <c r="B359" s="75"/>
    </row>
    <row r="360" spans="2:2" x14ac:dyDescent="0.25">
      <c r="B360" s="75"/>
    </row>
    <row r="361" spans="2:2" x14ac:dyDescent="0.25">
      <c r="B361" s="75"/>
    </row>
    <row r="362" spans="2:2" x14ac:dyDescent="0.25">
      <c r="B362" s="75"/>
    </row>
    <row r="363" spans="2:2" x14ac:dyDescent="0.25">
      <c r="B363" s="75"/>
    </row>
    <row r="364" spans="2:2" x14ac:dyDescent="0.25">
      <c r="B364" s="75"/>
    </row>
    <row r="365" spans="2:2" x14ac:dyDescent="0.25">
      <c r="B365" s="75"/>
    </row>
    <row r="366" spans="2:2" x14ac:dyDescent="0.25">
      <c r="B366" s="75"/>
    </row>
    <row r="367" spans="2:2" x14ac:dyDescent="0.25">
      <c r="B367" s="75"/>
    </row>
    <row r="368" spans="2:2" x14ac:dyDescent="0.25">
      <c r="B368" s="75"/>
    </row>
    <row r="369" spans="2:2" x14ac:dyDescent="0.25">
      <c r="B369" s="75"/>
    </row>
    <row r="370" spans="2:2" x14ac:dyDescent="0.25">
      <c r="B370" s="75"/>
    </row>
    <row r="371" spans="2:2" x14ac:dyDescent="0.25">
      <c r="B371" s="75"/>
    </row>
    <row r="372" spans="2:2" x14ac:dyDescent="0.25">
      <c r="B372" s="75"/>
    </row>
    <row r="373" spans="2:2" x14ac:dyDescent="0.25">
      <c r="B373" s="75"/>
    </row>
    <row r="374" spans="2:2" x14ac:dyDescent="0.25">
      <c r="B374" s="75"/>
    </row>
    <row r="375" spans="2:2" x14ac:dyDescent="0.25">
      <c r="B375" s="75"/>
    </row>
    <row r="376" spans="2:2" x14ac:dyDescent="0.25">
      <c r="B376" s="75"/>
    </row>
    <row r="377" spans="2:2" x14ac:dyDescent="0.25">
      <c r="B377" s="75"/>
    </row>
    <row r="378" spans="2:2" x14ac:dyDescent="0.25">
      <c r="B378" s="75"/>
    </row>
    <row r="379" spans="2:2" x14ac:dyDescent="0.25">
      <c r="B379" s="75"/>
    </row>
    <row r="380" spans="2:2" x14ac:dyDescent="0.25">
      <c r="B380" s="75"/>
    </row>
    <row r="381" spans="2:2" x14ac:dyDescent="0.25">
      <c r="B381" s="75"/>
    </row>
    <row r="382" spans="2:2" x14ac:dyDescent="0.25">
      <c r="B382" s="75"/>
    </row>
    <row r="383" spans="2:2" x14ac:dyDescent="0.25">
      <c r="B383" s="75"/>
    </row>
    <row r="384" spans="2:2" x14ac:dyDescent="0.25">
      <c r="B384" s="75"/>
    </row>
    <row r="385" spans="2:2" x14ac:dyDescent="0.25">
      <c r="B385" s="75"/>
    </row>
    <row r="386" spans="2:2" x14ac:dyDescent="0.25">
      <c r="B386" s="75"/>
    </row>
    <row r="387" spans="2:2" x14ac:dyDescent="0.25">
      <c r="B387" s="75"/>
    </row>
    <row r="388" spans="2:2" x14ac:dyDescent="0.25">
      <c r="B388" s="75"/>
    </row>
    <row r="389" spans="2:2" x14ac:dyDescent="0.25">
      <c r="B389" s="75"/>
    </row>
    <row r="390" spans="2:2" x14ac:dyDescent="0.25">
      <c r="B390" s="75"/>
    </row>
    <row r="391" spans="2:2" x14ac:dyDescent="0.25">
      <c r="B391" s="75"/>
    </row>
    <row r="392" spans="2:2" x14ac:dyDescent="0.25">
      <c r="B392" s="75"/>
    </row>
    <row r="393" spans="2:2" x14ac:dyDescent="0.25">
      <c r="B393" s="75"/>
    </row>
    <row r="394" spans="2:2" x14ac:dyDescent="0.25">
      <c r="B394" s="75"/>
    </row>
    <row r="395" spans="2:2" x14ac:dyDescent="0.25">
      <c r="B395" s="75"/>
    </row>
    <row r="396" spans="2:2" x14ac:dyDescent="0.25">
      <c r="B396" s="75"/>
    </row>
    <row r="397" spans="2:2" x14ac:dyDescent="0.25">
      <c r="B397" s="75"/>
    </row>
    <row r="398" spans="2:2" x14ac:dyDescent="0.25">
      <c r="B398" s="75"/>
    </row>
    <row r="399" spans="2:2" x14ac:dyDescent="0.25">
      <c r="B399" s="75"/>
    </row>
    <row r="400" spans="2:2" x14ac:dyDescent="0.25">
      <c r="B400" s="75"/>
    </row>
    <row r="401" spans="2:2" x14ac:dyDescent="0.25">
      <c r="B401" s="75"/>
    </row>
    <row r="402" spans="2:2" x14ac:dyDescent="0.25">
      <c r="B402" s="75"/>
    </row>
    <row r="403" spans="2:2" x14ac:dyDescent="0.25">
      <c r="B403" s="75"/>
    </row>
    <row r="404" spans="2:2" x14ac:dyDescent="0.25">
      <c r="B404" s="75"/>
    </row>
    <row r="405" spans="2:2" x14ac:dyDescent="0.25">
      <c r="B405" s="75"/>
    </row>
    <row r="406" spans="2:2" x14ac:dyDescent="0.25">
      <c r="B406" s="75"/>
    </row>
    <row r="407" spans="2:2" x14ac:dyDescent="0.25">
      <c r="B407" s="75"/>
    </row>
    <row r="408" spans="2:2" x14ac:dyDescent="0.25">
      <c r="B408" s="75"/>
    </row>
    <row r="409" spans="2:2" x14ac:dyDescent="0.25">
      <c r="B409" s="75"/>
    </row>
    <row r="410" spans="2:2" x14ac:dyDescent="0.25">
      <c r="B410" s="75"/>
    </row>
    <row r="411" spans="2:2" x14ac:dyDescent="0.25">
      <c r="B411" s="75"/>
    </row>
    <row r="412" spans="2:2" x14ac:dyDescent="0.25">
      <c r="B412" s="75"/>
    </row>
    <row r="413" spans="2:2" x14ac:dyDescent="0.25">
      <c r="B413" s="75"/>
    </row>
    <row r="414" spans="2:2" x14ac:dyDescent="0.25">
      <c r="B414" s="75"/>
    </row>
    <row r="415" spans="2:2" x14ac:dyDescent="0.25">
      <c r="B415" s="75"/>
    </row>
    <row r="416" spans="2:2" x14ac:dyDescent="0.25">
      <c r="B416" s="75"/>
    </row>
    <row r="417" spans="2:2" x14ac:dyDescent="0.25">
      <c r="B417" s="75"/>
    </row>
    <row r="418" spans="2:2" x14ac:dyDescent="0.25">
      <c r="B418" s="75"/>
    </row>
    <row r="419" spans="2:2" x14ac:dyDescent="0.25">
      <c r="B419" s="75"/>
    </row>
    <row r="420" spans="2:2" x14ac:dyDescent="0.25">
      <c r="B420" s="75"/>
    </row>
    <row r="421" spans="2:2" x14ac:dyDescent="0.25">
      <c r="B421" s="75"/>
    </row>
    <row r="422" spans="2:2" x14ac:dyDescent="0.25">
      <c r="B422" s="75"/>
    </row>
    <row r="423" spans="2:2" x14ac:dyDescent="0.25">
      <c r="B423" s="75"/>
    </row>
    <row r="424" spans="2:2" x14ac:dyDescent="0.25">
      <c r="B424" s="75"/>
    </row>
    <row r="425" spans="2:2" x14ac:dyDescent="0.25">
      <c r="B425" s="75"/>
    </row>
    <row r="426" spans="2:2" x14ac:dyDescent="0.25">
      <c r="B426" s="75"/>
    </row>
    <row r="427" spans="2:2" x14ac:dyDescent="0.25">
      <c r="B427" s="75"/>
    </row>
    <row r="428" spans="2:2" x14ac:dyDescent="0.25">
      <c r="B428" s="75"/>
    </row>
    <row r="429" spans="2:2" x14ac:dyDescent="0.25">
      <c r="B429" s="75"/>
    </row>
    <row r="430" spans="2:2" x14ac:dyDescent="0.25">
      <c r="B430" s="75"/>
    </row>
    <row r="431" spans="2:2" x14ac:dyDescent="0.25">
      <c r="B431" s="75"/>
    </row>
    <row r="432" spans="2:2" x14ac:dyDescent="0.25">
      <c r="B432" s="75"/>
    </row>
    <row r="433" spans="2:2" x14ac:dyDescent="0.25">
      <c r="B433" s="75"/>
    </row>
    <row r="434" spans="2:2" x14ac:dyDescent="0.25">
      <c r="B434" s="75"/>
    </row>
    <row r="435" spans="2:2" x14ac:dyDescent="0.25">
      <c r="B435" s="75"/>
    </row>
    <row r="436" spans="2:2" x14ac:dyDescent="0.25">
      <c r="B436" s="75"/>
    </row>
    <row r="437" spans="2:2" x14ac:dyDescent="0.25">
      <c r="B437" s="75"/>
    </row>
    <row r="438" spans="2:2" x14ac:dyDescent="0.25">
      <c r="B438" s="75"/>
    </row>
    <row r="439" spans="2:2" x14ac:dyDescent="0.25">
      <c r="B439" s="75"/>
    </row>
    <row r="440" spans="2:2" x14ac:dyDescent="0.25">
      <c r="B440" s="75"/>
    </row>
    <row r="441" spans="2:2" x14ac:dyDescent="0.25">
      <c r="B441" s="75"/>
    </row>
    <row r="442" spans="2:2" x14ac:dyDescent="0.25">
      <c r="B442" s="75"/>
    </row>
    <row r="443" spans="2:2" x14ac:dyDescent="0.25">
      <c r="B443" s="75"/>
    </row>
    <row r="444" spans="2:2" x14ac:dyDescent="0.25">
      <c r="B444" s="75"/>
    </row>
    <row r="445" spans="2:2" x14ac:dyDescent="0.25">
      <c r="B445" s="75"/>
    </row>
    <row r="446" spans="2:2" x14ac:dyDescent="0.25">
      <c r="B446" s="75"/>
    </row>
    <row r="447" spans="2:2" x14ac:dyDescent="0.25">
      <c r="B447" s="75"/>
    </row>
    <row r="448" spans="2:2" x14ac:dyDescent="0.25">
      <c r="B448" s="75"/>
    </row>
    <row r="449" spans="2:2" x14ac:dyDescent="0.25">
      <c r="B449" s="75"/>
    </row>
    <row r="450" spans="2:2" x14ac:dyDescent="0.25">
      <c r="B450" s="75"/>
    </row>
    <row r="451" spans="2:2" x14ac:dyDescent="0.25">
      <c r="B451" s="75"/>
    </row>
    <row r="452" spans="2:2" x14ac:dyDescent="0.25">
      <c r="B452" s="75"/>
    </row>
    <row r="453" spans="2:2" x14ac:dyDescent="0.25">
      <c r="B453" s="75"/>
    </row>
    <row r="454" spans="2:2" x14ac:dyDescent="0.25">
      <c r="B454" s="75"/>
    </row>
    <row r="455" spans="2:2" x14ac:dyDescent="0.25">
      <c r="B455" s="75"/>
    </row>
    <row r="456" spans="2:2" x14ac:dyDescent="0.25">
      <c r="B456" s="75"/>
    </row>
    <row r="457" spans="2:2" x14ac:dyDescent="0.25">
      <c r="B457" s="75"/>
    </row>
    <row r="458" spans="2:2" x14ac:dyDescent="0.25">
      <c r="B458" s="75"/>
    </row>
    <row r="459" spans="2:2" x14ac:dyDescent="0.25">
      <c r="B459" s="75"/>
    </row>
    <row r="460" spans="2:2" x14ac:dyDescent="0.25">
      <c r="B460" s="75"/>
    </row>
    <row r="461" spans="2:2" x14ac:dyDescent="0.25">
      <c r="B461" s="75"/>
    </row>
    <row r="462" spans="2:2" x14ac:dyDescent="0.25">
      <c r="B462" s="75"/>
    </row>
    <row r="463" spans="2:2" x14ac:dyDescent="0.25">
      <c r="B463" s="75"/>
    </row>
    <row r="464" spans="2:2" x14ac:dyDescent="0.25">
      <c r="B464" s="75"/>
    </row>
    <row r="465" spans="2:2" x14ac:dyDescent="0.25">
      <c r="B465" s="75"/>
    </row>
    <row r="466" spans="2:2" x14ac:dyDescent="0.25">
      <c r="B466" s="75"/>
    </row>
    <row r="467" spans="2:2" x14ac:dyDescent="0.25">
      <c r="B467" s="75"/>
    </row>
    <row r="468" spans="2:2" x14ac:dyDescent="0.25">
      <c r="B468" s="42"/>
    </row>
    <row r="469" spans="2:2" x14ac:dyDescent="0.25">
      <c r="B469" s="42"/>
    </row>
    <row r="470" spans="2:2" x14ac:dyDescent="0.25">
      <c r="B470" s="42"/>
    </row>
    <row r="471" spans="2:2" x14ac:dyDescent="0.25">
      <c r="B471" s="42"/>
    </row>
    <row r="472" spans="2:2" x14ac:dyDescent="0.25">
      <c r="B472" s="42"/>
    </row>
    <row r="473" spans="2:2" x14ac:dyDescent="0.25">
      <c r="B473" s="42"/>
    </row>
    <row r="474" spans="2:2" x14ac:dyDescent="0.25">
      <c r="B474" s="42"/>
    </row>
    <row r="475" spans="2:2" x14ac:dyDescent="0.25">
      <c r="B475" s="42"/>
    </row>
  </sheetData>
  <autoFilter ref="A8:V345" xr:uid="{00000000-0009-0000-0000-000000000000}"/>
  <mergeCells count="1">
    <mergeCell ref="B1:V1"/>
  </mergeCells>
  <conditionalFormatting sqref="B9:B342">
    <cfRule type="cellIs" dxfId="14" priority="2" operator="lessThan">
      <formula>0</formula>
    </cfRule>
  </conditionalFormatting>
  <conditionalFormatting sqref="D2:D1048576">
    <cfRule type="cellIs" dxfId="13" priority="1" operator="lessThan">
      <formula>0</formula>
    </cfRule>
  </conditionalFormatting>
  <conditionalFormatting sqref="E9:E343">
    <cfRule type="cellIs" dxfId="12" priority="6" operator="lessThan">
      <formula>0</formula>
    </cfRule>
  </conditionalFormatting>
  <pageMargins left="0.25" right="0.25" top="0.75" bottom="0.75" header="0.3" footer="0.3"/>
  <pageSetup paperSize="9" scale="4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>
    <tabColor theme="6" tint="0.59999389629810485"/>
  </sheetPr>
  <dimension ref="A1:I469"/>
  <sheetViews>
    <sheetView zoomScale="130" zoomScaleNormal="130" workbookViewId="0">
      <pane ySplit="3" topLeftCell="A28" activePane="bottomLeft" state="frozen"/>
      <selection pane="bottomLeft" activeCell="F45" sqref="F45"/>
    </sheetView>
  </sheetViews>
  <sheetFormatPr defaultColWidth="9.140625" defaultRowHeight="15" x14ac:dyDescent="0.25"/>
  <cols>
    <col min="1" max="2" width="9.140625" style="6"/>
    <col min="3" max="3" width="22.42578125" style="13" customWidth="1"/>
    <col min="4" max="4" width="6.5703125" style="6" bestFit="1" customWidth="1"/>
    <col min="5" max="5" width="11.5703125" style="12" bestFit="1" customWidth="1"/>
    <col min="6" max="6" width="12.5703125" style="6" bestFit="1" customWidth="1"/>
    <col min="7" max="7" width="13.7109375" style="6" customWidth="1"/>
    <col min="8" max="8" width="10.140625" style="6" bestFit="1" customWidth="1"/>
    <col min="9" max="9" width="13.5703125" style="6" customWidth="1"/>
    <col min="10" max="16384" width="9.140625" style="6"/>
  </cols>
  <sheetData>
    <row r="1" spans="1:9" x14ac:dyDescent="0.25">
      <c r="A1" s="20" t="s">
        <v>0</v>
      </c>
      <c r="B1" s="25" t="s">
        <v>1</v>
      </c>
      <c r="C1" s="170">
        <v>45901</v>
      </c>
      <c r="D1" s="171"/>
      <c r="E1" s="172"/>
      <c r="F1" s="173"/>
      <c r="G1" s="174"/>
      <c r="H1" s="171"/>
      <c r="I1" s="171"/>
    </row>
    <row r="2" spans="1:9" x14ac:dyDescent="0.25">
      <c r="A2" s="21" t="s">
        <v>2</v>
      </c>
      <c r="B2" s="22" t="s">
        <v>3</v>
      </c>
      <c r="C2" s="171"/>
      <c r="D2" s="171"/>
      <c r="E2" s="172"/>
      <c r="F2" s="173"/>
      <c r="G2" s="174"/>
      <c r="H2" s="171"/>
      <c r="I2" s="171"/>
    </row>
    <row r="3" spans="1:9" ht="30" x14ac:dyDescent="0.25">
      <c r="A3" s="25"/>
      <c r="B3" s="25" t="s">
        <v>4</v>
      </c>
      <c r="C3" s="45" t="s">
        <v>5</v>
      </c>
      <c r="D3" s="25" t="s">
        <v>6</v>
      </c>
      <c r="E3" s="29" t="s">
        <v>7</v>
      </c>
      <c r="F3" s="24" t="s">
        <v>8</v>
      </c>
      <c r="G3" s="18" t="s">
        <v>9</v>
      </c>
      <c r="H3" s="25" t="s">
        <v>10</v>
      </c>
      <c r="I3" s="26" t="s">
        <v>11</v>
      </c>
    </row>
    <row r="4" spans="1:9" x14ac:dyDescent="0.25">
      <c r="A4" s="14"/>
      <c r="B4" s="1">
        <v>1</v>
      </c>
      <c r="C4" s="61"/>
      <c r="D4" s="25"/>
      <c r="E4" s="128">
        <v>1250</v>
      </c>
      <c r="F4" s="131">
        <v>1250</v>
      </c>
      <c r="G4" s="18">
        <v>304939</v>
      </c>
      <c r="H4" s="129">
        <v>45916</v>
      </c>
      <c r="I4" s="128">
        <f>авг.25!I4+F4-E4</f>
        <v>0</v>
      </c>
    </row>
    <row r="5" spans="1:9" x14ac:dyDescent="0.25">
      <c r="A5" s="1"/>
      <c r="B5" s="16">
        <v>2</v>
      </c>
      <c r="C5" s="62"/>
      <c r="D5" s="25"/>
      <c r="E5" s="128">
        <v>1250</v>
      </c>
      <c r="F5" s="131">
        <v>5000</v>
      </c>
      <c r="G5" s="18">
        <v>792533</v>
      </c>
      <c r="H5" s="129">
        <v>45916</v>
      </c>
      <c r="I5" s="128">
        <f>авг.25!I5+F5-E5</f>
        <v>3750</v>
      </c>
    </row>
    <row r="6" spans="1:9" x14ac:dyDescent="0.25">
      <c r="A6" s="1"/>
      <c r="B6" s="16">
        <v>3</v>
      </c>
      <c r="C6" s="14"/>
      <c r="D6" s="25"/>
      <c r="E6" s="128"/>
      <c r="F6" s="131"/>
      <c r="G6" s="18"/>
      <c r="H6" s="129"/>
      <c r="I6" s="128">
        <f>авг.25!I6+F6-E6</f>
        <v>0</v>
      </c>
    </row>
    <row r="7" spans="1:9" x14ac:dyDescent="0.25">
      <c r="A7" s="1"/>
      <c r="B7" s="16">
        <v>4</v>
      </c>
      <c r="C7" s="14"/>
      <c r="D7" s="25"/>
      <c r="E7" s="128">
        <v>1250</v>
      </c>
      <c r="F7" s="131">
        <v>1250</v>
      </c>
      <c r="G7" s="18">
        <v>520698</v>
      </c>
      <c r="H7" s="129">
        <v>45915</v>
      </c>
      <c r="I7" s="128">
        <f>авг.25!I7+F7-E7</f>
        <v>0</v>
      </c>
    </row>
    <row r="8" spans="1:9" x14ac:dyDescent="0.25">
      <c r="A8" s="1"/>
      <c r="B8" s="16">
        <v>5</v>
      </c>
      <c r="C8" s="14"/>
      <c r="D8" s="25"/>
      <c r="E8" s="128">
        <v>1250</v>
      </c>
      <c r="F8" s="131"/>
      <c r="G8" s="18"/>
      <c r="H8" s="129"/>
      <c r="I8" s="128">
        <f>авг.25!I8+F8-E8</f>
        <v>-1250</v>
      </c>
    </row>
    <row r="9" spans="1:9" x14ac:dyDescent="0.25">
      <c r="A9" s="1"/>
      <c r="B9" s="16">
        <v>6</v>
      </c>
      <c r="C9" s="14"/>
      <c r="D9" s="25"/>
      <c r="E9" s="128">
        <v>1250</v>
      </c>
      <c r="F9" s="131"/>
      <c r="G9" s="18"/>
      <c r="H9" s="129"/>
      <c r="I9" s="128">
        <f>авг.25!I9+F9-E9</f>
        <v>-3750</v>
      </c>
    </row>
    <row r="10" spans="1:9" x14ac:dyDescent="0.25">
      <c r="A10" s="1"/>
      <c r="B10" s="16">
        <v>7</v>
      </c>
      <c r="C10" s="63"/>
      <c r="D10" s="25"/>
      <c r="E10" s="128">
        <v>1250</v>
      </c>
      <c r="F10" s="131">
        <v>1250</v>
      </c>
      <c r="G10" s="18">
        <v>550854</v>
      </c>
      <c r="H10" s="129">
        <v>45904</v>
      </c>
      <c r="I10" s="128">
        <f>авг.25!I10+F10-E10</f>
        <v>-1250</v>
      </c>
    </row>
    <row r="11" spans="1:9" x14ac:dyDescent="0.25">
      <c r="A11" s="1"/>
      <c r="B11" s="16">
        <v>8</v>
      </c>
      <c r="C11" s="63"/>
      <c r="D11" s="25"/>
      <c r="E11" s="128">
        <v>1250</v>
      </c>
      <c r="F11" s="131"/>
      <c r="G11" s="18"/>
      <c r="H11" s="129"/>
      <c r="I11" s="128">
        <f>авг.25!I11+F11-E11</f>
        <v>-10000</v>
      </c>
    </row>
    <row r="12" spans="1:9" x14ac:dyDescent="0.25">
      <c r="A12" s="1"/>
      <c r="B12" s="16">
        <v>9</v>
      </c>
      <c r="C12" s="14"/>
      <c r="D12" s="25"/>
      <c r="E12" s="128">
        <v>1250</v>
      </c>
      <c r="F12" s="131"/>
      <c r="G12" s="18"/>
      <c r="H12" s="129"/>
      <c r="I12" s="128">
        <f>авг.25!I12+F12-E12</f>
        <v>3750</v>
      </c>
    </row>
    <row r="13" spans="1:9" x14ac:dyDescent="0.25">
      <c r="A13" s="1"/>
      <c r="B13" s="16">
        <v>10</v>
      </c>
      <c r="C13" s="14"/>
      <c r="D13" s="25"/>
      <c r="E13" s="128">
        <v>1250</v>
      </c>
      <c r="F13" s="131">
        <v>2500</v>
      </c>
      <c r="G13" s="18">
        <v>100351</v>
      </c>
      <c r="H13" s="129">
        <v>45918</v>
      </c>
      <c r="I13" s="128">
        <f>авг.25!I13+F13-E13</f>
        <v>1250</v>
      </c>
    </row>
    <row r="14" spans="1:9" x14ac:dyDescent="0.25">
      <c r="A14" s="1"/>
      <c r="B14" s="16">
        <v>11</v>
      </c>
      <c r="C14" s="14"/>
      <c r="D14" s="25"/>
      <c r="E14" s="128">
        <v>1250</v>
      </c>
      <c r="F14" s="131">
        <v>1250</v>
      </c>
      <c r="G14" s="18">
        <v>639310</v>
      </c>
      <c r="H14" s="129">
        <v>45918</v>
      </c>
      <c r="I14" s="128">
        <f>авг.25!I14+F14-E14</f>
        <v>0</v>
      </c>
    </row>
    <row r="15" spans="1:9" x14ac:dyDescent="0.25">
      <c r="A15" s="2"/>
      <c r="B15" s="16">
        <v>12</v>
      </c>
      <c r="C15" s="14"/>
      <c r="D15" s="25"/>
      <c r="E15" s="128">
        <v>1250</v>
      </c>
      <c r="F15" s="131">
        <v>1250</v>
      </c>
      <c r="G15" s="18">
        <v>6405</v>
      </c>
      <c r="H15" s="129">
        <v>45905</v>
      </c>
      <c r="I15" s="128">
        <f>авг.25!I15+F15-E15</f>
        <v>0</v>
      </c>
    </row>
    <row r="16" spans="1:9" x14ac:dyDescent="0.25">
      <c r="A16" s="1"/>
      <c r="B16" s="16">
        <v>13</v>
      </c>
      <c r="C16" s="14"/>
      <c r="D16" s="25"/>
      <c r="E16" s="128">
        <v>1250</v>
      </c>
      <c r="F16" s="131"/>
      <c r="G16" s="18"/>
      <c r="H16" s="129"/>
      <c r="I16" s="128">
        <f>авг.25!I16+F16-E16</f>
        <v>-11250</v>
      </c>
    </row>
    <row r="17" spans="1:9" x14ac:dyDescent="0.25">
      <c r="A17" s="1"/>
      <c r="B17" s="16">
        <v>14</v>
      </c>
      <c r="C17" s="14"/>
      <c r="D17" s="25"/>
      <c r="E17" s="128">
        <v>1250</v>
      </c>
      <c r="F17" s="131">
        <v>1637</v>
      </c>
      <c r="G17" s="18" t="s">
        <v>1190</v>
      </c>
      <c r="H17" s="129">
        <v>45908</v>
      </c>
      <c r="I17" s="128">
        <f>авг.25!I17+F17-E17</f>
        <v>2751</v>
      </c>
    </row>
    <row r="18" spans="1:9" x14ac:dyDescent="0.25">
      <c r="A18" s="1"/>
      <c r="B18" s="16" t="s">
        <v>20</v>
      </c>
      <c r="C18" s="14"/>
      <c r="D18" s="25"/>
      <c r="E18" s="128">
        <v>1250</v>
      </c>
      <c r="F18" s="131"/>
      <c r="G18" s="18"/>
      <c r="H18" s="129"/>
      <c r="I18" s="128">
        <f>авг.25!I18+F18-E18</f>
        <v>-250</v>
      </c>
    </row>
    <row r="19" spans="1:9" x14ac:dyDescent="0.25">
      <c r="A19" s="1"/>
      <c r="B19" s="16" t="s">
        <v>15</v>
      </c>
      <c r="C19" s="14"/>
      <c r="D19" s="25"/>
      <c r="E19" s="128">
        <v>1250</v>
      </c>
      <c r="F19" s="131"/>
      <c r="G19" s="18"/>
      <c r="H19" s="129"/>
      <c r="I19" s="128">
        <f>авг.25!I19+F19-E19</f>
        <v>-250</v>
      </c>
    </row>
    <row r="20" spans="1:9" x14ac:dyDescent="0.25">
      <c r="A20" s="1"/>
      <c r="B20" s="16" t="s">
        <v>19</v>
      </c>
      <c r="C20" s="14"/>
      <c r="D20" s="25"/>
      <c r="E20" s="128">
        <v>1250</v>
      </c>
      <c r="F20" s="131"/>
      <c r="G20" s="18"/>
      <c r="H20" s="129"/>
      <c r="I20" s="128">
        <f>авг.25!I20+F20-E20</f>
        <v>-1250</v>
      </c>
    </row>
    <row r="21" spans="1:9" x14ac:dyDescent="0.25">
      <c r="A21" s="1"/>
      <c r="B21" s="16">
        <v>15</v>
      </c>
      <c r="C21" s="14"/>
      <c r="D21" s="25"/>
      <c r="E21" s="128">
        <v>1250</v>
      </c>
      <c r="F21" s="131">
        <v>1250</v>
      </c>
      <c r="G21" s="18">
        <v>137548</v>
      </c>
      <c r="H21" s="129">
        <v>45915</v>
      </c>
      <c r="I21" s="128">
        <f>авг.25!I21+F21-E21</f>
        <v>1250</v>
      </c>
    </row>
    <row r="22" spans="1:9" x14ac:dyDescent="0.25">
      <c r="A22" s="1"/>
      <c r="B22" s="16" t="s">
        <v>17</v>
      </c>
      <c r="C22" s="14"/>
      <c r="D22" s="25"/>
      <c r="E22" s="128">
        <v>1250</v>
      </c>
      <c r="F22" s="131">
        <f>1250</f>
        <v>1250</v>
      </c>
      <c r="G22" s="18">
        <v>286485</v>
      </c>
      <c r="H22" s="129">
        <v>45929</v>
      </c>
      <c r="I22" s="128">
        <f>авг.25!I22+F22-E22</f>
        <v>-2050</v>
      </c>
    </row>
    <row r="23" spans="1:9" x14ac:dyDescent="0.25">
      <c r="A23" s="1"/>
      <c r="B23" s="16" t="s">
        <v>27</v>
      </c>
      <c r="C23" s="14"/>
      <c r="D23" s="25"/>
      <c r="E23" s="128">
        <v>1250</v>
      </c>
      <c r="F23" s="131"/>
      <c r="G23" s="18"/>
      <c r="H23" s="129"/>
      <c r="I23" s="128">
        <f>авг.25!I23+F23-E23</f>
        <v>-11250</v>
      </c>
    </row>
    <row r="24" spans="1:9" x14ac:dyDescent="0.25">
      <c r="A24" s="1"/>
      <c r="B24" s="16">
        <v>16</v>
      </c>
      <c r="C24" s="63"/>
      <c r="D24" s="25"/>
      <c r="E24" s="128">
        <v>1250</v>
      </c>
      <c r="F24" s="131">
        <v>1250</v>
      </c>
      <c r="G24" s="18">
        <v>187058</v>
      </c>
      <c r="H24" s="129">
        <v>45929</v>
      </c>
      <c r="I24" s="128">
        <f>авг.25!I24+F24-E24</f>
        <v>0</v>
      </c>
    </row>
    <row r="25" spans="1:9" x14ac:dyDescent="0.25">
      <c r="A25" s="1"/>
      <c r="B25" s="16">
        <v>17</v>
      </c>
      <c r="C25" s="14"/>
      <c r="D25" s="25"/>
      <c r="E25" s="128">
        <v>1250</v>
      </c>
      <c r="F25" s="131"/>
      <c r="G25" s="18"/>
      <c r="H25" s="129"/>
      <c r="I25" s="128">
        <f>авг.25!I25+F25-E25</f>
        <v>-11250</v>
      </c>
    </row>
    <row r="26" spans="1:9" x14ac:dyDescent="0.25">
      <c r="A26" s="1"/>
      <c r="B26" s="16">
        <v>18</v>
      </c>
      <c r="C26" s="14"/>
      <c r="D26" s="25"/>
      <c r="E26" s="128">
        <v>1250</v>
      </c>
      <c r="F26" s="131"/>
      <c r="G26" s="18"/>
      <c r="H26" s="129"/>
      <c r="I26" s="128">
        <f>авг.25!I26+F26-E26</f>
        <v>10500</v>
      </c>
    </row>
    <row r="27" spans="1:9" x14ac:dyDescent="0.25">
      <c r="A27" s="15"/>
      <c r="B27" s="16">
        <v>19</v>
      </c>
      <c r="C27" s="64"/>
      <c r="D27" s="25"/>
      <c r="E27" s="128">
        <v>1250</v>
      </c>
      <c r="F27" s="131">
        <f>1250+28750</f>
        <v>30000</v>
      </c>
      <c r="G27" s="18" t="s">
        <v>1140</v>
      </c>
      <c r="H27" s="129" t="s">
        <v>1141</v>
      </c>
      <c r="I27" s="128">
        <f>авг.25!I27+F27-E27</f>
        <v>28750</v>
      </c>
    </row>
    <row r="28" spans="1:9" x14ac:dyDescent="0.25">
      <c r="A28" s="15"/>
      <c r="B28" s="16">
        <v>20</v>
      </c>
      <c r="C28" s="14"/>
      <c r="D28" s="25"/>
      <c r="E28" s="128">
        <v>1250</v>
      </c>
      <c r="F28" s="131"/>
      <c r="G28" s="18"/>
      <c r="H28" s="129"/>
      <c r="I28" s="128">
        <f>авг.25!I28+F28-E28</f>
        <v>-1250</v>
      </c>
    </row>
    <row r="29" spans="1:9" x14ac:dyDescent="0.25">
      <c r="A29" s="2"/>
      <c r="B29" s="16">
        <v>21</v>
      </c>
      <c r="C29" s="14"/>
      <c r="D29" s="25"/>
      <c r="E29" s="128">
        <v>1250</v>
      </c>
      <c r="F29" s="131"/>
      <c r="G29" s="18"/>
      <c r="H29" s="129"/>
      <c r="I29" s="128">
        <f>авг.25!I29+F29-E29</f>
        <v>-5000</v>
      </c>
    </row>
    <row r="30" spans="1:9" x14ac:dyDescent="0.25">
      <c r="A30" s="15"/>
      <c r="B30" s="16">
        <v>22</v>
      </c>
      <c r="C30" s="14"/>
      <c r="D30" s="25"/>
      <c r="E30" s="128">
        <v>1250</v>
      </c>
      <c r="F30" s="131">
        <f>1250</f>
        <v>1250</v>
      </c>
      <c r="G30" s="18" t="s">
        <v>1149</v>
      </c>
      <c r="H30" s="129">
        <v>45911</v>
      </c>
      <c r="I30" s="128">
        <f>авг.25!I30+F30-E30</f>
        <v>0</v>
      </c>
    </row>
    <row r="31" spans="1:9" x14ac:dyDescent="0.25">
      <c r="A31" s="1"/>
      <c r="B31" s="16">
        <v>23</v>
      </c>
      <c r="C31" s="14"/>
      <c r="D31" s="25"/>
      <c r="E31" s="128">
        <v>1250</v>
      </c>
      <c r="F31" s="131">
        <v>1250</v>
      </c>
      <c r="G31" s="18">
        <v>994884</v>
      </c>
      <c r="H31" s="129">
        <v>45904</v>
      </c>
      <c r="I31" s="128">
        <f>авг.25!I31+F31-E31</f>
        <v>-1250</v>
      </c>
    </row>
    <row r="32" spans="1:9" x14ac:dyDescent="0.25">
      <c r="A32" s="1"/>
      <c r="B32" s="16">
        <v>24</v>
      </c>
      <c r="C32" s="14"/>
      <c r="D32" s="25"/>
      <c r="E32" s="128">
        <v>1250</v>
      </c>
      <c r="F32" s="131"/>
      <c r="G32" s="18"/>
      <c r="H32" s="129"/>
      <c r="I32" s="128">
        <f>авг.25!I32+F32-E32</f>
        <v>-1500</v>
      </c>
    </row>
    <row r="33" spans="1:9" x14ac:dyDescent="0.25">
      <c r="A33" s="2"/>
      <c r="B33" s="16">
        <v>25</v>
      </c>
      <c r="C33" s="14"/>
      <c r="D33" s="25"/>
      <c r="E33" s="128">
        <v>1250</v>
      </c>
      <c r="F33" s="131">
        <v>35250</v>
      </c>
      <c r="G33" s="18">
        <v>210</v>
      </c>
      <c r="H33" s="129">
        <v>45914</v>
      </c>
      <c r="I33" s="128">
        <f>авг.25!I33+F33-E33</f>
        <v>65000</v>
      </c>
    </row>
    <row r="34" spans="1:9" x14ac:dyDescent="0.25">
      <c r="A34" s="1"/>
      <c r="B34" s="16">
        <v>26</v>
      </c>
      <c r="C34" s="14"/>
      <c r="D34" s="25"/>
      <c r="E34" s="128">
        <v>1250</v>
      </c>
      <c r="F34" s="131"/>
      <c r="G34" s="18"/>
      <c r="H34" s="129"/>
      <c r="I34" s="128">
        <f>авг.25!I34+F34-E34</f>
        <v>-11250</v>
      </c>
    </row>
    <row r="35" spans="1:9" x14ac:dyDescent="0.25">
      <c r="A35" s="1"/>
      <c r="B35" s="16" t="s">
        <v>54</v>
      </c>
      <c r="C35" s="14"/>
      <c r="D35" s="25"/>
      <c r="E35" s="128">
        <v>1250</v>
      </c>
      <c r="F35" s="131"/>
      <c r="G35" s="18"/>
      <c r="H35" s="129"/>
      <c r="I35" s="128">
        <f>авг.25!I35+F35-E35</f>
        <v>12500</v>
      </c>
    </row>
    <row r="36" spans="1:9" x14ac:dyDescent="0.25">
      <c r="A36" s="1"/>
      <c r="B36" s="16">
        <v>27</v>
      </c>
      <c r="C36" s="14"/>
      <c r="D36" s="25"/>
      <c r="E36" s="128">
        <v>1250</v>
      </c>
      <c r="F36" s="131">
        <v>1250</v>
      </c>
      <c r="G36" s="18">
        <v>111301</v>
      </c>
      <c r="H36" s="129">
        <v>45910</v>
      </c>
      <c r="I36" s="128">
        <f>авг.25!I36+F36-E36</f>
        <v>0</v>
      </c>
    </row>
    <row r="37" spans="1:9" x14ac:dyDescent="0.25">
      <c r="A37" s="1"/>
      <c r="B37" s="16">
        <v>28</v>
      </c>
      <c r="C37" s="14"/>
      <c r="D37" s="25"/>
      <c r="E37" s="128">
        <v>1250</v>
      </c>
      <c r="F37" s="131">
        <v>1250</v>
      </c>
      <c r="G37" s="18">
        <v>543496</v>
      </c>
      <c r="H37" s="129">
        <v>45904</v>
      </c>
      <c r="I37" s="128">
        <f>авг.25!I37+F37-E37</f>
        <v>-2500</v>
      </c>
    </row>
    <row r="38" spans="1:9" x14ac:dyDescent="0.25">
      <c r="A38" s="15"/>
      <c r="B38" s="16">
        <v>29</v>
      </c>
      <c r="C38" s="65"/>
      <c r="D38" s="25"/>
      <c r="E38" s="128">
        <v>1250</v>
      </c>
      <c r="F38" s="131"/>
      <c r="G38" s="18"/>
      <c r="H38" s="129"/>
      <c r="I38" s="128">
        <f>авг.25!I38+F38-E38</f>
        <v>-2500</v>
      </c>
    </row>
    <row r="39" spans="1:9" x14ac:dyDescent="0.25">
      <c r="A39" s="15"/>
      <c r="B39" s="16">
        <v>30</v>
      </c>
      <c r="C39" s="14"/>
      <c r="D39" s="25"/>
      <c r="E39" s="128"/>
      <c r="F39" s="131"/>
      <c r="G39" s="18"/>
      <c r="H39" s="129"/>
      <c r="I39" s="128">
        <f>авг.25!I39+F39-E39</f>
        <v>0</v>
      </c>
    </row>
    <row r="40" spans="1:9" x14ac:dyDescent="0.25">
      <c r="A40" s="15"/>
      <c r="B40" s="16">
        <v>31</v>
      </c>
      <c r="C40" s="14"/>
      <c r="D40" s="25"/>
      <c r="E40" s="128">
        <v>1250</v>
      </c>
      <c r="F40" s="131"/>
      <c r="G40" s="18"/>
      <c r="H40" s="129"/>
      <c r="I40" s="128">
        <f>авг.25!I40+F40-E40</f>
        <v>-5000</v>
      </c>
    </row>
    <row r="41" spans="1:9" x14ac:dyDescent="0.25">
      <c r="A41" s="15"/>
      <c r="B41" s="16">
        <v>32</v>
      </c>
      <c r="C41" s="14"/>
      <c r="D41" s="25"/>
      <c r="E41" s="128">
        <v>1250</v>
      </c>
      <c r="F41" s="131"/>
      <c r="G41" s="18"/>
      <c r="H41" s="129"/>
      <c r="I41" s="128">
        <f>авг.25!I41+F41-E41</f>
        <v>-11250</v>
      </c>
    </row>
    <row r="42" spans="1:9" x14ac:dyDescent="0.25">
      <c r="A42" s="2"/>
      <c r="B42" s="16">
        <v>33</v>
      </c>
      <c r="C42" s="14"/>
      <c r="D42" s="25"/>
      <c r="E42" s="128">
        <v>1250</v>
      </c>
      <c r="F42" s="131">
        <v>1250</v>
      </c>
      <c r="G42" s="18" t="s">
        <v>1134</v>
      </c>
      <c r="H42" s="129">
        <v>45902</v>
      </c>
      <c r="I42" s="128">
        <f>авг.25!I42+F42-E42</f>
        <v>0</v>
      </c>
    </row>
    <row r="43" spans="1:9" x14ac:dyDescent="0.25">
      <c r="A43" s="1"/>
      <c r="B43" s="16">
        <v>34</v>
      </c>
      <c r="C43" s="14"/>
      <c r="D43" s="25"/>
      <c r="E43" s="128">
        <v>1250</v>
      </c>
      <c r="F43" s="131"/>
      <c r="G43" s="18"/>
      <c r="H43" s="129"/>
      <c r="I43" s="128">
        <f>авг.25!I43+F43-E43</f>
        <v>-5000</v>
      </c>
    </row>
    <row r="44" spans="1:9" x14ac:dyDescent="0.25">
      <c r="A44" s="15"/>
      <c r="B44" s="16">
        <v>35</v>
      </c>
      <c r="C44" s="66"/>
      <c r="D44" s="25"/>
      <c r="E44" s="128">
        <v>1250</v>
      </c>
      <c r="F44" s="131"/>
      <c r="G44" s="18"/>
      <c r="H44" s="129"/>
      <c r="I44" s="128">
        <f>авг.25!I44+F44-E44</f>
        <v>-11250</v>
      </c>
    </row>
    <row r="45" spans="1:9" x14ac:dyDescent="0.25">
      <c r="A45" s="15"/>
      <c r="B45" s="16">
        <v>36</v>
      </c>
      <c r="C45" s="45"/>
      <c r="D45" s="25"/>
      <c r="E45" s="128">
        <v>1250</v>
      </c>
      <c r="F45" s="131"/>
      <c r="G45" s="18"/>
      <c r="H45" s="129"/>
      <c r="I45" s="128">
        <f>авг.25!I45+F45-E45</f>
        <v>3450</v>
      </c>
    </row>
    <row r="46" spans="1:9" x14ac:dyDescent="0.25">
      <c r="A46" s="3"/>
      <c r="B46" s="16">
        <v>37</v>
      </c>
      <c r="C46" s="14"/>
      <c r="D46" s="25"/>
      <c r="E46" s="128">
        <v>1250</v>
      </c>
      <c r="F46" s="131">
        <v>1250</v>
      </c>
      <c r="G46" s="18">
        <v>413618</v>
      </c>
      <c r="H46" s="129">
        <v>45916</v>
      </c>
      <c r="I46" s="128">
        <f>авг.25!I46+F46-E46</f>
        <v>0</v>
      </c>
    </row>
    <row r="47" spans="1:9" x14ac:dyDescent="0.25">
      <c r="A47" s="1"/>
      <c r="B47" s="16">
        <v>38</v>
      </c>
      <c r="C47" s="45"/>
      <c r="D47" s="25"/>
      <c r="E47" s="128">
        <v>1250</v>
      </c>
      <c r="F47" s="131"/>
      <c r="G47" s="18"/>
      <c r="H47" s="129"/>
      <c r="I47" s="128">
        <f>авг.25!I47+F47-E47</f>
        <v>-11250</v>
      </c>
    </row>
    <row r="48" spans="1:9" x14ac:dyDescent="0.25">
      <c r="A48" s="1"/>
      <c r="B48" s="16">
        <v>39</v>
      </c>
      <c r="C48" s="14"/>
      <c r="D48" s="25"/>
      <c r="E48" s="128">
        <v>1250</v>
      </c>
      <c r="F48" s="131"/>
      <c r="G48" s="18"/>
      <c r="H48" s="129"/>
      <c r="I48" s="128">
        <f>авг.25!I48+F48-E48</f>
        <v>-11250</v>
      </c>
    </row>
    <row r="49" spans="1:9" x14ac:dyDescent="0.25">
      <c r="A49" s="1"/>
      <c r="B49" s="16">
        <v>40</v>
      </c>
      <c r="C49" s="14"/>
      <c r="D49" s="25"/>
      <c r="E49" s="128">
        <v>1250</v>
      </c>
      <c r="F49" s="131"/>
      <c r="G49" s="18"/>
      <c r="H49" s="129"/>
      <c r="I49" s="128">
        <f>авг.25!I49+F49-E49</f>
        <v>-11250</v>
      </c>
    </row>
    <row r="50" spans="1:9" x14ac:dyDescent="0.25">
      <c r="A50" s="1"/>
      <c r="B50" s="16">
        <v>41</v>
      </c>
      <c r="C50" s="63"/>
      <c r="D50" s="25"/>
      <c r="E50" s="128">
        <v>1250</v>
      </c>
      <c r="F50" s="131"/>
      <c r="G50" s="18"/>
      <c r="H50" s="129"/>
      <c r="I50" s="128">
        <f>авг.25!I50+F50-E50</f>
        <v>-11250</v>
      </c>
    </row>
    <row r="51" spans="1:9" x14ac:dyDescent="0.25">
      <c r="A51" s="1"/>
      <c r="B51" s="16">
        <v>42</v>
      </c>
      <c r="C51" s="14"/>
      <c r="D51" s="25"/>
      <c r="E51" s="128">
        <v>1250</v>
      </c>
      <c r="F51" s="131"/>
      <c r="G51" s="18"/>
      <c r="H51" s="129"/>
      <c r="I51" s="128">
        <f>авг.25!I51+F51-E51</f>
        <v>-10750</v>
      </c>
    </row>
    <row r="52" spans="1:9" x14ac:dyDescent="0.25">
      <c r="A52" s="1"/>
      <c r="B52" s="16">
        <v>43</v>
      </c>
      <c r="C52" s="14"/>
      <c r="D52" s="25"/>
      <c r="E52" s="128">
        <v>1250</v>
      </c>
      <c r="F52" s="131">
        <v>1250</v>
      </c>
      <c r="G52" s="18">
        <v>674624</v>
      </c>
      <c r="H52" s="129">
        <v>45916</v>
      </c>
      <c r="I52" s="128">
        <f>авг.25!I52+F52-E52</f>
        <v>-6250</v>
      </c>
    </row>
    <row r="53" spans="1:9" x14ac:dyDescent="0.25">
      <c r="A53" s="1"/>
      <c r="B53" s="16">
        <v>44</v>
      </c>
      <c r="C53" s="14"/>
      <c r="D53" s="16"/>
      <c r="E53" s="128">
        <v>1250</v>
      </c>
      <c r="F53" s="131"/>
      <c r="G53" s="18"/>
      <c r="H53" s="129"/>
      <c r="I53" s="128">
        <f>авг.25!I53+F53-E53</f>
        <v>3750</v>
      </c>
    </row>
    <row r="54" spans="1:9" x14ac:dyDescent="0.25">
      <c r="A54" s="2"/>
      <c r="B54" s="16">
        <v>45</v>
      </c>
      <c r="C54" s="14"/>
      <c r="D54" s="25"/>
      <c r="E54" s="128">
        <v>1250</v>
      </c>
      <c r="F54" s="131">
        <v>1250</v>
      </c>
      <c r="G54" s="18">
        <v>66695</v>
      </c>
      <c r="H54" s="129">
        <v>45912</v>
      </c>
      <c r="I54" s="128">
        <f>авг.25!I54+F54-E54</f>
        <v>0</v>
      </c>
    </row>
    <row r="55" spans="1:9" x14ac:dyDescent="0.25">
      <c r="A55" s="1"/>
      <c r="B55" s="16">
        <v>46</v>
      </c>
      <c r="C55" s="14"/>
      <c r="D55" s="25"/>
      <c r="E55" s="128">
        <v>1250</v>
      </c>
      <c r="F55" s="131">
        <v>1250</v>
      </c>
      <c r="G55" s="18">
        <v>607190</v>
      </c>
      <c r="H55" s="129">
        <v>45904</v>
      </c>
      <c r="I55" s="128">
        <f>авг.25!I55+F55-E55</f>
        <v>-1250</v>
      </c>
    </row>
    <row r="56" spans="1:9" x14ac:dyDescent="0.25">
      <c r="A56" s="2"/>
      <c r="B56" s="16">
        <v>47</v>
      </c>
      <c r="C56" s="14"/>
      <c r="D56" s="25"/>
      <c r="E56" s="128">
        <v>1250</v>
      </c>
      <c r="F56" s="131"/>
      <c r="G56" s="18"/>
      <c r="H56" s="129"/>
      <c r="I56" s="128">
        <f>авг.25!I56+F56-E56</f>
        <v>-2500</v>
      </c>
    </row>
    <row r="57" spans="1:9" x14ac:dyDescent="0.25">
      <c r="A57" s="1"/>
      <c r="B57" s="16">
        <v>48</v>
      </c>
      <c r="C57" s="64"/>
      <c r="D57" s="25"/>
      <c r="E57" s="128">
        <v>1250</v>
      </c>
      <c r="F57" s="131"/>
      <c r="G57" s="18"/>
      <c r="H57" s="129"/>
      <c r="I57" s="128">
        <f>авг.25!I57+F57-E57</f>
        <v>11250</v>
      </c>
    </row>
    <row r="58" spans="1:9" x14ac:dyDescent="0.25">
      <c r="A58" s="15"/>
      <c r="B58" s="16">
        <v>49</v>
      </c>
      <c r="C58" s="14"/>
      <c r="D58" s="25"/>
      <c r="E58" s="128">
        <v>1250</v>
      </c>
      <c r="F58" s="131">
        <v>3750</v>
      </c>
      <c r="G58" s="18">
        <v>981352</v>
      </c>
      <c r="H58" s="129">
        <v>45918</v>
      </c>
      <c r="I58" s="128">
        <f>авг.25!I58+F58-E58</f>
        <v>1250</v>
      </c>
    </row>
    <row r="59" spans="1:9" x14ac:dyDescent="0.25">
      <c r="A59" s="15"/>
      <c r="B59" s="16">
        <v>50</v>
      </c>
      <c r="C59" s="14"/>
      <c r="D59" s="25"/>
      <c r="E59" s="128">
        <v>1250</v>
      </c>
      <c r="F59" s="131">
        <v>5000</v>
      </c>
      <c r="G59" s="18">
        <v>637743</v>
      </c>
      <c r="H59" s="129">
        <v>45910</v>
      </c>
      <c r="I59" s="128">
        <f>авг.25!I59+F59-E59</f>
        <v>3750</v>
      </c>
    </row>
    <row r="60" spans="1:9" x14ac:dyDescent="0.25">
      <c r="A60" s="1"/>
      <c r="B60" s="16">
        <v>51.52</v>
      </c>
      <c r="C60" s="14"/>
      <c r="D60" s="25"/>
      <c r="E60" s="128">
        <v>1250</v>
      </c>
      <c r="F60" s="131">
        <v>1250</v>
      </c>
      <c r="G60" s="18">
        <v>71896</v>
      </c>
      <c r="H60" s="129">
        <v>45924</v>
      </c>
      <c r="I60" s="128">
        <f>авг.25!I60+F60-E60</f>
        <v>-6500</v>
      </c>
    </row>
    <row r="61" spans="1:9" x14ac:dyDescent="0.25">
      <c r="A61" s="15"/>
      <c r="B61" s="16">
        <v>53</v>
      </c>
      <c r="C61" s="14"/>
      <c r="D61" s="25"/>
      <c r="E61" s="128">
        <v>1250</v>
      </c>
      <c r="F61" s="131"/>
      <c r="G61" s="18"/>
      <c r="H61" s="129"/>
      <c r="I61" s="128">
        <f>авг.25!I61+F61-E61</f>
        <v>-2500</v>
      </c>
    </row>
    <row r="62" spans="1:9" x14ac:dyDescent="0.25">
      <c r="A62" s="15"/>
      <c r="B62" s="16">
        <v>54.55</v>
      </c>
      <c r="C62" s="14"/>
      <c r="D62" s="25"/>
      <c r="E62" s="128">
        <v>1250</v>
      </c>
      <c r="F62" s="131">
        <v>1250</v>
      </c>
      <c r="G62" s="18" t="s">
        <v>1130</v>
      </c>
      <c r="H62" s="129">
        <v>45901</v>
      </c>
      <c r="I62" s="128">
        <f>авг.25!I62+F62-E62</f>
        <v>-2500</v>
      </c>
    </row>
    <row r="63" spans="1:9" x14ac:dyDescent="0.25">
      <c r="A63" s="1"/>
      <c r="B63" s="16">
        <v>56</v>
      </c>
      <c r="C63" s="14"/>
      <c r="D63" s="25"/>
      <c r="E63" s="128">
        <v>1250</v>
      </c>
      <c r="F63" s="131"/>
      <c r="G63" s="18"/>
      <c r="H63" s="129"/>
      <c r="I63" s="128">
        <f>авг.25!I63+F63-E63</f>
        <v>-11250</v>
      </c>
    </row>
    <row r="64" spans="1:9" x14ac:dyDescent="0.25">
      <c r="A64" s="1"/>
      <c r="B64" s="16">
        <v>57</v>
      </c>
      <c r="C64" s="14"/>
      <c r="D64" s="25"/>
      <c r="E64" s="128">
        <v>1250</v>
      </c>
      <c r="F64" s="131"/>
      <c r="G64" s="18"/>
      <c r="H64" s="129"/>
      <c r="I64" s="128">
        <f>авг.25!I64+F64-E64</f>
        <v>2750</v>
      </c>
    </row>
    <row r="65" spans="1:9" x14ac:dyDescent="0.25">
      <c r="A65" s="1"/>
      <c r="B65" s="16" t="s">
        <v>52</v>
      </c>
      <c r="C65" s="14"/>
      <c r="D65" s="25"/>
      <c r="E65" s="128">
        <v>1250</v>
      </c>
      <c r="F65" s="131">
        <v>2500</v>
      </c>
      <c r="G65" s="18">
        <v>640047</v>
      </c>
      <c r="H65" s="129">
        <v>45916</v>
      </c>
      <c r="I65" s="128">
        <f>авг.25!I65+F65-E65</f>
        <v>3750</v>
      </c>
    </row>
    <row r="66" spans="1:9" x14ac:dyDescent="0.25">
      <c r="A66" s="1"/>
      <c r="B66" s="16">
        <v>58</v>
      </c>
      <c r="C66" s="14"/>
      <c r="D66" s="25"/>
      <c r="E66" s="128">
        <v>1250</v>
      </c>
      <c r="F66" s="131"/>
      <c r="G66" s="18"/>
      <c r="H66" s="129"/>
      <c r="I66" s="128">
        <f>авг.25!I66+F66-E66</f>
        <v>-1250</v>
      </c>
    </row>
    <row r="67" spans="1:9" x14ac:dyDescent="0.25">
      <c r="A67" s="1"/>
      <c r="B67" s="16">
        <v>59</v>
      </c>
      <c r="C67" s="14"/>
      <c r="D67" s="25"/>
      <c r="E67" s="128">
        <v>1250</v>
      </c>
      <c r="F67" s="131">
        <v>1250</v>
      </c>
      <c r="G67" s="18">
        <v>866330</v>
      </c>
      <c r="H67" s="129">
        <v>45907</v>
      </c>
      <c r="I67" s="128">
        <f>авг.25!I67+F67-E67</f>
        <v>0</v>
      </c>
    </row>
    <row r="68" spans="1:9" x14ac:dyDescent="0.25">
      <c r="A68" s="1"/>
      <c r="B68" s="16">
        <v>60</v>
      </c>
      <c r="C68" s="14"/>
      <c r="D68" s="25"/>
      <c r="E68" s="128">
        <v>1250</v>
      </c>
      <c r="F68" s="131"/>
      <c r="G68" s="18"/>
      <c r="H68" s="129"/>
      <c r="I68" s="128">
        <f>авг.25!I68+F68-E68</f>
        <v>-750</v>
      </c>
    </row>
    <row r="69" spans="1:9" x14ac:dyDescent="0.25">
      <c r="A69" s="1"/>
      <c r="B69" s="16">
        <v>61</v>
      </c>
      <c r="C69" s="14"/>
      <c r="D69" s="25"/>
      <c r="E69" s="128">
        <v>1250</v>
      </c>
      <c r="F69" s="131">
        <v>1250</v>
      </c>
      <c r="G69" s="18">
        <v>791502</v>
      </c>
      <c r="H69" s="129">
        <v>45911</v>
      </c>
      <c r="I69" s="128">
        <f>авг.25!I69+F69-E69</f>
        <v>-1250</v>
      </c>
    </row>
    <row r="70" spans="1:9" x14ac:dyDescent="0.25">
      <c r="A70" s="1"/>
      <c r="B70" s="16">
        <v>62</v>
      </c>
      <c r="C70" s="14"/>
      <c r="D70" s="25"/>
      <c r="E70" s="128">
        <v>1250</v>
      </c>
      <c r="F70" s="131">
        <v>1250</v>
      </c>
      <c r="G70" s="18">
        <v>135097</v>
      </c>
      <c r="H70" s="129">
        <v>45908</v>
      </c>
      <c r="I70" s="128">
        <f>авг.25!I70+F70-E70</f>
        <v>-2500</v>
      </c>
    </row>
    <row r="71" spans="1:9" x14ac:dyDescent="0.25">
      <c r="A71" s="1"/>
      <c r="B71" s="16">
        <v>63</v>
      </c>
      <c r="C71" s="14"/>
      <c r="D71" s="25"/>
      <c r="E71" s="128">
        <v>1250</v>
      </c>
      <c r="F71" s="131">
        <v>5000</v>
      </c>
      <c r="G71" s="18">
        <v>129060</v>
      </c>
      <c r="H71" s="129">
        <v>45914</v>
      </c>
      <c r="I71" s="128">
        <f>авг.25!I71+F71-E71</f>
        <v>5000</v>
      </c>
    </row>
    <row r="72" spans="1:9" x14ac:dyDescent="0.25">
      <c r="A72" s="1"/>
      <c r="B72" s="16">
        <v>64</v>
      </c>
      <c r="C72" s="14"/>
      <c r="D72" s="25"/>
      <c r="E72" s="128">
        <v>1250</v>
      </c>
      <c r="F72" s="131"/>
      <c r="G72" s="18"/>
      <c r="H72" s="129"/>
      <c r="I72" s="128">
        <f>авг.25!I72+F72-E72</f>
        <v>-11250</v>
      </c>
    </row>
    <row r="73" spans="1:9" x14ac:dyDescent="0.25">
      <c r="A73" s="3"/>
      <c r="B73" s="16">
        <v>65</v>
      </c>
      <c r="C73" s="14"/>
      <c r="D73" s="25"/>
      <c r="E73" s="128"/>
      <c r="F73" s="131"/>
      <c r="G73" s="18"/>
      <c r="H73" s="129"/>
      <c r="I73" s="128">
        <f>авг.25!I73+F73-E73</f>
        <v>0</v>
      </c>
    </row>
    <row r="74" spans="1:9" x14ac:dyDescent="0.25">
      <c r="A74" s="1"/>
      <c r="B74" s="16">
        <v>66</v>
      </c>
      <c r="C74" s="14"/>
      <c r="D74" s="25"/>
      <c r="E74" s="128">
        <v>1250</v>
      </c>
      <c r="F74" s="131"/>
      <c r="G74" s="18"/>
      <c r="H74" s="129"/>
      <c r="I74" s="128">
        <f>авг.25!I74+F74-E74</f>
        <v>-11250</v>
      </c>
    </row>
    <row r="75" spans="1:9" x14ac:dyDescent="0.25">
      <c r="A75" s="1"/>
      <c r="B75" s="16" t="s">
        <v>1137</v>
      </c>
      <c r="C75" s="14"/>
      <c r="D75" s="25"/>
      <c r="E75" s="128">
        <v>1250</v>
      </c>
      <c r="F75" s="131"/>
      <c r="G75" s="18"/>
      <c r="H75" s="129"/>
      <c r="I75" s="128">
        <f>авг.25!I75+F75-E75</f>
        <v>83500</v>
      </c>
    </row>
    <row r="76" spans="1:9" x14ac:dyDescent="0.25">
      <c r="A76" s="1"/>
      <c r="B76" s="16">
        <v>68</v>
      </c>
      <c r="C76" s="14"/>
      <c r="D76" s="25"/>
      <c r="E76" s="128">
        <v>1250</v>
      </c>
      <c r="F76" s="131">
        <v>1250</v>
      </c>
      <c r="G76" s="18">
        <v>82029</v>
      </c>
      <c r="H76" s="129">
        <v>45907</v>
      </c>
      <c r="I76" s="128">
        <f>авг.25!I76+F76-E76</f>
        <v>5000</v>
      </c>
    </row>
    <row r="77" spans="1:9" x14ac:dyDescent="0.25">
      <c r="A77" s="1"/>
      <c r="B77" s="16">
        <v>69</v>
      </c>
      <c r="C77" s="14"/>
      <c r="D77" s="25"/>
      <c r="E77" s="128">
        <v>1250</v>
      </c>
      <c r="F77" s="131">
        <v>1250</v>
      </c>
      <c r="G77" s="18">
        <v>854236</v>
      </c>
      <c r="H77" s="129">
        <v>45903</v>
      </c>
      <c r="I77" s="128">
        <f>авг.25!I77+F77-E77</f>
        <v>-3750</v>
      </c>
    </row>
    <row r="78" spans="1:9" x14ac:dyDescent="0.25">
      <c r="A78" s="1"/>
      <c r="B78" s="16">
        <v>70</v>
      </c>
      <c r="C78" s="14"/>
      <c r="D78" s="25"/>
      <c r="E78" s="128">
        <v>1250</v>
      </c>
      <c r="F78" s="131">
        <f>1500+1500</f>
        <v>3000</v>
      </c>
      <c r="G78" s="18" t="s">
        <v>1146</v>
      </c>
      <c r="H78" s="129" t="s">
        <v>1145</v>
      </c>
      <c r="I78" s="128">
        <f>авг.25!I78+F78-E78</f>
        <v>2250</v>
      </c>
    </row>
    <row r="79" spans="1:9" x14ac:dyDescent="0.25">
      <c r="A79" s="1"/>
      <c r="B79" s="16">
        <v>71</v>
      </c>
      <c r="C79" s="14"/>
      <c r="D79" s="25"/>
      <c r="E79" s="128">
        <v>1250</v>
      </c>
      <c r="F79" s="133">
        <v>1250</v>
      </c>
      <c r="G79" s="18">
        <v>487379</v>
      </c>
      <c r="H79" s="129">
        <v>45915</v>
      </c>
      <c r="I79" s="128">
        <f>авг.25!I79+F79-E79</f>
        <v>-2500</v>
      </c>
    </row>
    <row r="80" spans="1:9" x14ac:dyDescent="0.25">
      <c r="A80" s="1"/>
      <c r="B80" s="16">
        <v>72</v>
      </c>
      <c r="C80" s="14"/>
      <c r="D80" s="25"/>
      <c r="E80" s="128">
        <v>1250</v>
      </c>
      <c r="F80" s="133">
        <v>1250</v>
      </c>
      <c r="G80" s="18">
        <v>487379</v>
      </c>
      <c r="H80" s="129">
        <v>45915</v>
      </c>
      <c r="I80" s="128">
        <f>авг.25!I80+F80-E80</f>
        <v>-2500</v>
      </c>
    </row>
    <row r="81" spans="1:9" x14ac:dyDescent="0.25">
      <c r="A81" s="1"/>
      <c r="B81" s="16">
        <v>73</v>
      </c>
      <c r="C81" s="14"/>
      <c r="D81" s="25"/>
      <c r="E81" s="128">
        <v>1250</v>
      </c>
      <c r="F81" s="131"/>
      <c r="G81" s="18"/>
      <c r="H81" s="129"/>
      <c r="I81" s="128">
        <f>авг.25!I81+F81-E81</f>
        <v>3750</v>
      </c>
    </row>
    <row r="82" spans="1:9" x14ac:dyDescent="0.25">
      <c r="A82" s="1"/>
      <c r="B82" s="16">
        <v>74</v>
      </c>
      <c r="C82" s="14"/>
      <c r="D82" s="25"/>
      <c r="E82" s="128">
        <v>1250</v>
      </c>
      <c r="F82" s="131"/>
      <c r="G82" s="18"/>
      <c r="H82" s="129"/>
      <c r="I82" s="128">
        <f>авг.25!I82+F82-E82</f>
        <v>-11250</v>
      </c>
    </row>
    <row r="83" spans="1:9" x14ac:dyDescent="0.25">
      <c r="A83" s="1"/>
      <c r="B83" s="16">
        <v>75</v>
      </c>
      <c r="C83" s="14"/>
      <c r="D83" s="25"/>
      <c r="E83" s="128"/>
      <c r="F83" s="131"/>
      <c r="G83" s="18"/>
      <c r="H83" s="129"/>
      <c r="I83" s="128">
        <f>авг.25!I83+F83-E83</f>
        <v>0</v>
      </c>
    </row>
    <row r="84" spans="1:9" x14ac:dyDescent="0.25">
      <c r="A84" s="1"/>
      <c r="B84" s="16">
        <v>76</v>
      </c>
      <c r="C84" s="14"/>
      <c r="D84" s="25"/>
      <c r="E84" s="128">
        <v>1250</v>
      </c>
      <c r="F84" s="133">
        <v>1250</v>
      </c>
      <c r="G84" s="18">
        <v>487379</v>
      </c>
      <c r="H84" s="129">
        <v>45915</v>
      </c>
      <c r="I84" s="128">
        <f>авг.25!I84+F84-E84</f>
        <v>-2500</v>
      </c>
    </row>
    <row r="85" spans="1:9" x14ac:dyDescent="0.25">
      <c r="A85" s="1"/>
      <c r="B85" s="16">
        <v>77</v>
      </c>
      <c r="C85" s="14"/>
      <c r="D85" s="25"/>
      <c r="E85" s="128">
        <v>1250</v>
      </c>
      <c r="F85" s="133">
        <v>1250</v>
      </c>
      <c r="G85" s="18">
        <v>487379</v>
      </c>
      <c r="H85" s="129">
        <v>45915</v>
      </c>
      <c r="I85" s="128">
        <f>авг.25!I85+F85-E85</f>
        <v>-2500</v>
      </c>
    </row>
    <row r="86" spans="1:9" x14ac:dyDescent="0.25">
      <c r="A86" s="1"/>
      <c r="B86" s="16">
        <v>78</v>
      </c>
      <c r="C86" s="14"/>
      <c r="D86" s="25"/>
      <c r="E86" s="128">
        <v>1250</v>
      </c>
      <c r="F86" s="131"/>
      <c r="G86" s="18"/>
      <c r="H86" s="129"/>
      <c r="I86" s="128">
        <f>авг.25!I86+F86-E86</f>
        <v>-1250</v>
      </c>
    </row>
    <row r="87" spans="1:9" x14ac:dyDescent="0.25">
      <c r="A87" s="1"/>
      <c r="B87" s="16">
        <v>79</v>
      </c>
      <c r="C87" s="14"/>
      <c r="D87" s="25"/>
      <c r="E87" s="128">
        <v>1250</v>
      </c>
      <c r="F87" s="131">
        <v>1250</v>
      </c>
      <c r="G87" s="18">
        <v>440970</v>
      </c>
      <c r="H87" s="129">
        <v>45915</v>
      </c>
      <c r="I87" s="128">
        <f>авг.25!I87+F87-E87</f>
        <v>0</v>
      </c>
    </row>
    <row r="88" spans="1:9" x14ac:dyDescent="0.25">
      <c r="A88" s="1"/>
      <c r="B88" s="16">
        <v>80</v>
      </c>
      <c r="C88" s="14"/>
      <c r="D88" s="25"/>
      <c r="E88" s="128">
        <v>1250</v>
      </c>
      <c r="F88" s="131">
        <v>1250</v>
      </c>
      <c r="G88" s="18" t="s">
        <v>1131</v>
      </c>
      <c r="H88" s="129">
        <v>45901</v>
      </c>
      <c r="I88" s="128">
        <f>авг.25!I88+F88-E88</f>
        <v>-1250</v>
      </c>
    </row>
    <row r="89" spans="1:9" x14ac:dyDescent="0.25">
      <c r="A89" s="1"/>
      <c r="B89" s="16">
        <v>81</v>
      </c>
      <c r="C89" s="14"/>
      <c r="D89" s="25"/>
      <c r="E89" s="128"/>
      <c r="F89" s="131"/>
      <c r="G89" s="18"/>
      <c r="H89" s="129"/>
      <c r="I89" s="128">
        <f>авг.25!I89+F89-E89</f>
        <v>22250</v>
      </c>
    </row>
    <row r="90" spans="1:9" x14ac:dyDescent="0.25">
      <c r="A90" s="1"/>
      <c r="B90" s="16">
        <v>82</v>
      </c>
      <c r="C90" s="14"/>
      <c r="D90" s="25"/>
      <c r="E90" s="128">
        <v>1250</v>
      </c>
      <c r="F90" s="131">
        <v>1250</v>
      </c>
      <c r="G90" s="18">
        <v>161887</v>
      </c>
      <c r="H90" s="129">
        <v>45929</v>
      </c>
      <c r="I90" s="128">
        <f>авг.25!I90+F90-E90</f>
        <v>1250</v>
      </c>
    </row>
    <row r="91" spans="1:9" x14ac:dyDescent="0.25">
      <c r="A91" s="3"/>
      <c r="B91" s="16">
        <v>83</v>
      </c>
      <c r="C91" s="14"/>
      <c r="D91" s="25"/>
      <c r="E91" s="128"/>
      <c r="F91" s="131"/>
      <c r="G91" s="18"/>
      <c r="H91" s="129"/>
      <c r="I91" s="128">
        <f>авг.25!I91+F91-E91</f>
        <v>0</v>
      </c>
    </row>
    <row r="92" spans="1:9" x14ac:dyDescent="0.25">
      <c r="A92" s="1"/>
      <c r="B92" s="16">
        <v>84</v>
      </c>
      <c r="C92" s="14"/>
      <c r="D92" s="25"/>
      <c r="E92" s="128">
        <v>1250</v>
      </c>
      <c r="F92" s="131">
        <v>2500</v>
      </c>
      <c r="G92" s="18">
        <v>502376</v>
      </c>
      <c r="H92" s="129">
        <v>45905</v>
      </c>
      <c r="I92" s="128">
        <f>авг.25!I92+F92-E92</f>
        <v>-1250</v>
      </c>
    </row>
    <row r="93" spans="1:9" x14ac:dyDescent="0.25">
      <c r="A93" s="1"/>
      <c r="B93" s="16">
        <v>85</v>
      </c>
      <c r="C93" s="14"/>
      <c r="D93" s="25"/>
      <c r="E93" s="128">
        <v>1250</v>
      </c>
      <c r="F93" s="131"/>
      <c r="G93" s="18"/>
      <c r="H93" s="129"/>
      <c r="I93" s="128">
        <f>авг.25!I93+F93-E93</f>
        <v>-1250</v>
      </c>
    </row>
    <row r="94" spans="1:9" x14ac:dyDescent="0.25">
      <c r="A94" s="1"/>
      <c r="B94" s="16">
        <v>86</v>
      </c>
      <c r="C94" s="14"/>
      <c r="D94" s="25"/>
      <c r="E94" s="128">
        <v>1250</v>
      </c>
      <c r="F94" s="131"/>
      <c r="G94" s="18"/>
      <c r="H94" s="129"/>
      <c r="I94" s="128">
        <f>авг.25!I94+F94-E94</f>
        <v>-11250</v>
      </c>
    </row>
    <row r="95" spans="1:9" x14ac:dyDescent="0.25">
      <c r="A95" s="1"/>
      <c r="B95" s="16">
        <v>87</v>
      </c>
      <c r="C95" s="14"/>
      <c r="D95" s="25"/>
      <c r="E95" s="128">
        <v>1250</v>
      </c>
      <c r="F95" s="131"/>
      <c r="G95" s="18"/>
      <c r="H95" s="129"/>
      <c r="I95" s="128">
        <f>авг.25!I95+F95-E95</f>
        <v>-11250</v>
      </c>
    </row>
    <row r="96" spans="1:9" x14ac:dyDescent="0.25">
      <c r="A96" s="1"/>
      <c r="B96" s="16">
        <v>88</v>
      </c>
      <c r="C96" s="14"/>
      <c r="D96" s="25"/>
      <c r="E96" s="128"/>
      <c r="F96" s="131"/>
      <c r="G96" s="18"/>
      <c r="H96" s="129"/>
      <c r="I96" s="128">
        <f>авг.25!I96+F96-E96</f>
        <v>0</v>
      </c>
    </row>
    <row r="97" spans="1:9" x14ac:dyDescent="0.25">
      <c r="A97" s="1"/>
      <c r="B97" s="16" t="s">
        <v>56</v>
      </c>
      <c r="C97" s="14"/>
      <c r="D97" s="25"/>
      <c r="E97" s="128">
        <v>1250</v>
      </c>
      <c r="F97" s="131"/>
      <c r="G97" s="18"/>
      <c r="H97" s="129"/>
      <c r="I97" s="128">
        <f>авг.25!I97+F97-E97</f>
        <v>-11250</v>
      </c>
    </row>
    <row r="98" spans="1:9" x14ac:dyDescent="0.25">
      <c r="A98" s="1"/>
      <c r="B98" s="16">
        <v>89</v>
      </c>
      <c r="C98" s="14"/>
      <c r="D98" s="25"/>
      <c r="E98" s="128">
        <v>1250</v>
      </c>
      <c r="F98" s="131"/>
      <c r="G98" s="18"/>
      <c r="H98" s="129"/>
      <c r="I98" s="128">
        <f>авг.25!I98+F98-E98</f>
        <v>-11250</v>
      </c>
    </row>
    <row r="99" spans="1:9" x14ac:dyDescent="0.25">
      <c r="A99" s="1"/>
      <c r="B99" s="16">
        <v>90</v>
      </c>
      <c r="C99" s="14"/>
      <c r="D99" s="25"/>
      <c r="E99" s="128">
        <v>1250</v>
      </c>
      <c r="F99" s="131"/>
      <c r="G99" s="18"/>
      <c r="H99" s="129"/>
      <c r="I99" s="128">
        <f>авг.25!I99+F99-E99</f>
        <v>0</v>
      </c>
    </row>
    <row r="100" spans="1:9" x14ac:dyDescent="0.25">
      <c r="A100" s="1"/>
      <c r="B100" s="16">
        <v>91</v>
      </c>
      <c r="C100" s="14"/>
      <c r="D100" s="25"/>
      <c r="E100" s="128"/>
      <c r="F100" s="131"/>
      <c r="G100" s="18"/>
      <c r="H100" s="129"/>
      <c r="I100" s="128">
        <f>авг.25!I100+F100-E100</f>
        <v>0</v>
      </c>
    </row>
    <row r="101" spans="1:9" x14ac:dyDescent="0.25">
      <c r="A101" s="1"/>
      <c r="B101" s="16">
        <v>92</v>
      </c>
      <c r="C101" s="14"/>
      <c r="D101" s="25"/>
      <c r="E101" s="128">
        <v>1250</v>
      </c>
      <c r="F101" s="131"/>
      <c r="G101" s="18"/>
      <c r="H101" s="129"/>
      <c r="I101" s="128">
        <f>авг.25!I101+F101-E101</f>
        <v>-11250</v>
      </c>
    </row>
    <row r="102" spans="1:9" x14ac:dyDescent="0.25">
      <c r="A102" s="1"/>
      <c r="B102" s="16">
        <v>93</v>
      </c>
      <c r="C102" s="14"/>
      <c r="D102" s="25"/>
      <c r="E102" s="128">
        <v>1250</v>
      </c>
      <c r="F102" s="131"/>
      <c r="G102" s="18"/>
      <c r="H102" s="129"/>
      <c r="I102" s="128">
        <f>авг.25!I102+F102-E102</f>
        <v>-1250</v>
      </c>
    </row>
    <row r="103" spans="1:9" x14ac:dyDescent="0.25">
      <c r="A103" s="1"/>
      <c r="B103" s="16">
        <v>94</v>
      </c>
      <c r="C103" s="14"/>
      <c r="D103" s="25"/>
      <c r="E103" s="128">
        <v>1250</v>
      </c>
      <c r="F103" s="131"/>
      <c r="G103" s="18"/>
      <c r="H103" s="129"/>
      <c r="I103" s="128">
        <f>авг.25!I103+F103-E103</f>
        <v>-1250</v>
      </c>
    </row>
    <row r="104" spans="1:9" x14ac:dyDescent="0.25">
      <c r="A104" s="1"/>
      <c r="B104" s="16">
        <v>95</v>
      </c>
      <c r="C104" s="14"/>
      <c r="D104" s="25"/>
      <c r="E104" s="128"/>
      <c r="F104" s="131"/>
      <c r="G104" s="18"/>
      <c r="H104" s="129"/>
      <c r="I104" s="128">
        <f>авг.25!I104+F104-E104</f>
        <v>0</v>
      </c>
    </row>
    <row r="105" spans="1:9" x14ac:dyDescent="0.25">
      <c r="A105" s="1"/>
      <c r="B105" s="16">
        <v>96</v>
      </c>
      <c r="C105" s="14"/>
      <c r="D105" s="25"/>
      <c r="E105" s="128">
        <v>1250</v>
      </c>
      <c r="F105" s="131">
        <v>1250</v>
      </c>
      <c r="G105" s="18">
        <v>183931</v>
      </c>
      <c r="H105" s="129">
        <v>45909</v>
      </c>
      <c r="I105" s="128">
        <f>авг.25!I105+F105-E105</f>
        <v>-2500</v>
      </c>
    </row>
    <row r="106" spans="1:9" x14ac:dyDescent="0.25">
      <c r="A106" s="1"/>
      <c r="B106" s="16">
        <v>97</v>
      </c>
      <c r="C106" s="14"/>
      <c r="D106" s="25"/>
      <c r="E106" s="128">
        <v>1250</v>
      </c>
      <c r="F106" s="131"/>
      <c r="G106" s="18"/>
      <c r="H106" s="129"/>
      <c r="I106" s="128">
        <f>авг.25!I106+F106-E106</f>
        <v>3750</v>
      </c>
    </row>
    <row r="107" spans="1:9" x14ac:dyDescent="0.25">
      <c r="A107" s="1"/>
      <c r="B107" s="16" t="s">
        <v>33</v>
      </c>
      <c r="C107" s="14"/>
      <c r="D107" s="25"/>
      <c r="E107" s="128">
        <v>1250</v>
      </c>
      <c r="F107" s="131">
        <v>1250</v>
      </c>
      <c r="G107" s="18" t="s">
        <v>1135</v>
      </c>
      <c r="H107" s="129">
        <v>45902</v>
      </c>
      <c r="I107" s="128">
        <f>авг.25!I107+F107-E107</f>
        <v>0</v>
      </c>
    </row>
    <row r="108" spans="1:9" x14ac:dyDescent="0.25">
      <c r="A108" s="1"/>
      <c r="B108" s="16"/>
      <c r="C108" s="14"/>
      <c r="D108" s="25"/>
      <c r="E108" s="128"/>
      <c r="F108" s="131"/>
      <c r="G108" s="18"/>
      <c r="H108" s="129"/>
      <c r="I108" s="128">
        <f>авг.25!I108+F108-E108</f>
        <v>0</v>
      </c>
    </row>
    <row r="109" spans="1:9" x14ac:dyDescent="0.25">
      <c r="A109" s="1"/>
      <c r="B109" s="16">
        <v>100</v>
      </c>
      <c r="C109" s="14"/>
      <c r="D109" s="25"/>
      <c r="E109" s="128">
        <v>1250</v>
      </c>
      <c r="F109" s="131">
        <v>1250</v>
      </c>
      <c r="G109" s="18">
        <v>704360</v>
      </c>
      <c r="H109" s="129">
        <v>45908</v>
      </c>
      <c r="I109" s="128">
        <f>авг.25!I109+F109-E109</f>
        <v>-1250</v>
      </c>
    </row>
    <row r="110" spans="1:9" x14ac:dyDescent="0.25">
      <c r="A110" s="1"/>
      <c r="B110" s="16">
        <v>101</v>
      </c>
      <c r="C110" s="14"/>
      <c r="D110" s="25"/>
      <c r="E110" s="128">
        <v>1250</v>
      </c>
      <c r="F110" s="131"/>
      <c r="G110" s="18"/>
      <c r="H110" s="129"/>
      <c r="I110" s="128">
        <f>авг.25!I110+F110-E110</f>
        <v>-3250</v>
      </c>
    </row>
    <row r="111" spans="1:9" x14ac:dyDescent="0.25">
      <c r="A111" s="1"/>
      <c r="B111" s="16" t="s">
        <v>30</v>
      </c>
      <c r="C111" s="14"/>
      <c r="D111" s="25"/>
      <c r="E111" s="128">
        <v>1250</v>
      </c>
      <c r="F111" s="131">
        <v>1250</v>
      </c>
      <c r="G111" s="18">
        <v>129627</v>
      </c>
      <c r="H111" s="129">
        <v>45922</v>
      </c>
      <c r="I111" s="128">
        <f>авг.25!I111+F111-E111</f>
        <v>1250</v>
      </c>
    </row>
    <row r="112" spans="1:9" x14ac:dyDescent="0.25">
      <c r="A112" s="1"/>
      <c r="B112" s="16">
        <v>102</v>
      </c>
      <c r="C112" s="14"/>
      <c r="D112" s="25"/>
      <c r="E112" s="128">
        <v>1250</v>
      </c>
      <c r="F112" s="131">
        <v>2500</v>
      </c>
      <c r="G112" s="18">
        <v>637620</v>
      </c>
      <c r="H112" s="129">
        <v>45904</v>
      </c>
      <c r="I112" s="128">
        <f>авг.25!I112+F112-E112</f>
        <v>1250</v>
      </c>
    </row>
    <row r="113" spans="1:9" x14ac:dyDescent="0.25">
      <c r="A113" s="1"/>
      <c r="B113" s="16">
        <v>103</v>
      </c>
      <c r="C113" s="14"/>
      <c r="D113" s="25"/>
      <c r="E113" s="128">
        <v>1250</v>
      </c>
      <c r="F113" s="131">
        <v>1250</v>
      </c>
      <c r="G113" s="18">
        <v>283727</v>
      </c>
      <c r="H113" s="129">
        <v>45903</v>
      </c>
      <c r="I113" s="128">
        <f>авг.25!I113+F113-E113</f>
        <v>-2500</v>
      </c>
    </row>
    <row r="114" spans="1:9" x14ac:dyDescent="0.25">
      <c r="A114" s="1"/>
      <c r="B114" s="16">
        <v>104</v>
      </c>
      <c r="C114" s="14"/>
      <c r="D114" s="25"/>
      <c r="E114" s="128"/>
      <c r="F114" s="131"/>
      <c r="G114" s="18"/>
      <c r="H114" s="129"/>
      <c r="I114" s="128">
        <f>авг.25!I114+F114-E114</f>
        <v>0</v>
      </c>
    </row>
    <row r="115" spans="1:9" x14ac:dyDescent="0.25">
      <c r="A115" s="1"/>
      <c r="B115" s="16">
        <v>105</v>
      </c>
      <c r="C115" s="14"/>
      <c r="D115" s="25"/>
      <c r="E115" s="128"/>
      <c r="F115" s="131"/>
      <c r="G115" s="18"/>
      <c r="H115" s="129"/>
      <c r="I115" s="128">
        <f>авг.25!I115+F115-E115</f>
        <v>0</v>
      </c>
    </row>
    <row r="116" spans="1:9" x14ac:dyDescent="0.25">
      <c r="A116" s="1"/>
      <c r="B116" s="16">
        <v>106</v>
      </c>
      <c r="C116" s="14"/>
      <c r="D116" s="25"/>
      <c r="E116" s="128"/>
      <c r="F116" s="131"/>
      <c r="G116" s="18"/>
      <c r="H116" s="129"/>
      <c r="I116" s="128">
        <f>авг.25!I116+F116-E116</f>
        <v>0</v>
      </c>
    </row>
    <row r="117" spans="1:9" x14ac:dyDescent="0.25">
      <c r="A117" s="1"/>
      <c r="B117" s="16">
        <v>107</v>
      </c>
      <c r="C117" s="14"/>
      <c r="D117" s="25"/>
      <c r="E117" s="128"/>
      <c r="F117" s="131"/>
      <c r="G117" s="18"/>
      <c r="H117" s="129"/>
      <c r="I117" s="128">
        <f>авг.25!I117+F117-E117</f>
        <v>0</v>
      </c>
    </row>
    <row r="118" spans="1:9" x14ac:dyDescent="0.25">
      <c r="A118" s="1"/>
      <c r="B118" s="16">
        <v>108</v>
      </c>
      <c r="C118" s="14"/>
      <c r="D118" s="25"/>
      <c r="E118" s="128"/>
      <c r="F118" s="131"/>
      <c r="G118" s="18"/>
      <c r="H118" s="129"/>
      <c r="I118" s="128">
        <f>авг.25!I118+F118-E118</f>
        <v>0</v>
      </c>
    </row>
    <row r="119" spans="1:9" x14ac:dyDescent="0.25">
      <c r="A119" s="1"/>
      <c r="B119" s="16">
        <v>109</v>
      </c>
      <c r="C119" s="14"/>
      <c r="D119" s="25"/>
      <c r="E119" s="128"/>
      <c r="F119" s="131"/>
      <c r="G119" s="18"/>
      <c r="H119" s="129"/>
      <c r="I119" s="128">
        <f>авг.25!I119+F119-E119</f>
        <v>0</v>
      </c>
    </row>
    <row r="120" spans="1:9" x14ac:dyDescent="0.25">
      <c r="A120" s="3"/>
      <c r="B120" s="16">
        <v>110</v>
      </c>
      <c r="C120" s="14"/>
      <c r="D120" s="25"/>
      <c r="E120" s="128"/>
      <c r="F120" s="131"/>
      <c r="G120" s="18"/>
      <c r="H120" s="129"/>
      <c r="I120" s="128">
        <f>авг.25!I120+F120-E120</f>
        <v>0</v>
      </c>
    </row>
    <row r="121" spans="1:9" x14ac:dyDescent="0.25">
      <c r="A121" s="1"/>
      <c r="B121" s="16">
        <v>111</v>
      </c>
      <c r="C121" s="14"/>
      <c r="D121" s="25"/>
      <c r="E121" s="128"/>
      <c r="F121" s="131"/>
      <c r="G121" s="18"/>
      <c r="H121" s="129"/>
      <c r="I121" s="128">
        <f>авг.25!I121+F121-E121</f>
        <v>0</v>
      </c>
    </row>
    <row r="122" spans="1:9" x14ac:dyDescent="0.25">
      <c r="A122" s="1"/>
      <c r="B122" s="16">
        <v>112</v>
      </c>
      <c r="C122" s="14"/>
      <c r="D122" s="25"/>
      <c r="E122" s="128"/>
      <c r="F122" s="131"/>
      <c r="G122" s="18"/>
      <c r="H122" s="129"/>
      <c r="I122" s="128">
        <f>авг.25!I122+F122-E122</f>
        <v>0</v>
      </c>
    </row>
    <row r="123" spans="1:9" x14ac:dyDescent="0.25">
      <c r="A123" s="1"/>
      <c r="B123" s="16">
        <v>113</v>
      </c>
      <c r="C123" s="14"/>
      <c r="D123" s="25"/>
      <c r="E123" s="128">
        <v>1250</v>
      </c>
      <c r="F123" s="131"/>
      <c r="G123" s="18"/>
      <c r="H123" s="129"/>
      <c r="I123" s="128">
        <f>авг.25!I123+F123-E123</f>
        <v>-1250</v>
      </c>
    </row>
    <row r="124" spans="1:9" x14ac:dyDescent="0.25">
      <c r="A124" s="1"/>
      <c r="B124" s="16" t="s">
        <v>51</v>
      </c>
      <c r="C124" s="14"/>
      <c r="D124" s="25"/>
      <c r="E124" s="128">
        <v>1250</v>
      </c>
      <c r="F124" s="131"/>
      <c r="G124" s="18"/>
      <c r="H124" s="129"/>
      <c r="I124" s="128">
        <f>авг.25!I124+F124-E124</f>
        <v>-2500</v>
      </c>
    </row>
    <row r="125" spans="1:9" x14ac:dyDescent="0.25">
      <c r="A125" s="1"/>
      <c r="B125" s="16" t="s">
        <v>26</v>
      </c>
      <c r="C125" s="14"/>
      <c r="D125" s="25"/>
      <c r="E125" s="128">
        <v>1250</v>
      </c>
      <c r="F125" s="131"/>
      <c r="G125" s="18"/>
      <c r="H125" s="129"/>
      <c r="I125" s="128">
        <f>авг.25!I125+F125-E125</f>
        <v>-10000</v>
      </c>
    </row>
    <row r="126" spans="1:9" x14ac:dyDescent="0.25">
      <c r="A126" s="1"/>
      <c r="B126" s="16">
        <v>114</v>
      </c>
      <c r="C126" s="14"/>
      <c r="D126" s="25"/>
      <c r="E126" s="128"/>
      <c r="F126" s="131"/>
      <c r="G126" s="18"/>
      <c r="H126" s="129"/>
      <c r="I126" s="128">
        <f>авг.25!I126+F126-E126</f>
        <v>0</v>
      </c>
    </row>
    <row r="127" spans="1:9" x14ac:dyDescent="0.25">
      <c r="A127" s="1"/>
      <c r="B127" s="16" t="s">
        <v>24</v>
      </c>
      <c r="C127" s="45"/>
      <c r="D127" s="25"/>
      <c r="E127" s="128"/>
      <c r="F127" s="131"/>
      <c r="G127" s="18"/>
      <c r="H127" s="129"/>
      <c r="I127" s="128">
        <f>авг.25!I127+F127-E127</f>
        <v>0</v>
      </c>
    </row>
    <row r="128" spans="1:9" x14ac:dyDescent="0.25">
      <c r="A128" s="1"/>
      <c r="B128" s="16">
        <v>116</v>
      </c>
      <c r="C128" s="14"/>
      <c r="D128" s="25"/>
      <c r="E128" s="128"/>
      <c r="F128" s="131"/>
      <c r="G128" s="18"/>
      <c r="H128" s="129"/>
      <c r="I128" s="128">
        <f>авг.25!I128+F128-E128</f>
        <v>0</v>
      </c>
    </row>
    <row r="129" spans="1:9" x14ac:dyDescent="0.25">
      <c r="A129" s="1"/>
      <c r="B129" s="16">
        <v>117</v>
      </c>
      <c r="C129" s="14"/>
      <c r="D129" s="25"/>
      <c r="E129" s="128">
        <v>1250</v>
      </c>
      <c r="F129" s="131">
        <v>1250</v>
      </c>
      <c r="G129" s="18" t="s">
        <v>1133</v>
      </c>
      <c r="H129" s="129">
        <v>45901</v>
      </c>
      <c r="I129" s="128">
        <f>авг.25!I129+F129-E129</f>
        <v>0</v>
      </c>
    </row>
    <row r="130" spans="1:9" x14ac:dyDescent="0.25">
      <c r="A130" s="1"/>
      <c r="B130" s="16">
        <v>118</v>
      </c>
      <c r="C130" s="64"/>
      <c r="D130" s="25"/>
      <c r="E130" s="128"/>
      <c r="F130" s="131"/>
      <c r="G130" s="18"/>
      <c r="H130" s="129"/>
      <c r="I130" s="128">
        <f>авг.25!I130+F130-E130</f>
        <v>0</v>
      </c>
    </row>
    <row r="131" spans="1:9" x14ac:dyDescent="0.25">
      <c r="A131" s="1"/>
      <c r="B131" s="16">
        <v>119</v>
      </c>
      <c r="C131" s="14"/>
      <c r="D131" s="25"/>
      <c r="E131" s="128">
        <v>1250</v>
      </c>
      <c r="F131" s="131"/>
      <c r="G131" s="18"/>
      <c r="H131" s="129"/>
      <c r="I131" s="128">
        <f>авг.25!I131+F131-E131</f>
        <v>4150</v>
      </c>
    </row>
    <row r="132" spans="1:9" x14ac:dyDescent="0.25">
      <c r="A132" s="15"/>
      <c r="B132" s="16">
        <v>120</v>
      </c>
      <c r="C132" s="14"/>
      <c r="D132" s="25"/>
      <c r="E132" s="128">
        <v>1250</v>
      </c>
      <c r="F132" s="131"/>
      <c r="G132" s="18"/>
      <c r="H132" s="129"/>
      <c r="I132" s="128">
        <f>авг.25!I132+F132-E132</f>
        <v>-5000</v>
      </c>
    </row>
    <row r="133" spans="1:9" x14ac:dyDescent="0.25">
      <c r="A133" s="1"/>
      <c r="B133" s="16">
        <v>121</v>
      </c>
      <c r="C133" s="14"/>
      <c r="D133" s="25"/>
      <c r="E133" s="128">
        <v>1250</v>
      </c>
      <c r="F133" s="131"/>
      <c r="G133" s="18"/>
      <c r="H133" s="129"/>
      <c r="I133" s="128">
        <f>авг.25!I133+F133-E133</f>
        <v>-11250</v>
      </c>
    </row>
    <row r="134" spans="1:9" x14ac:dyDescent="0.25">
      <c r="A134" s="1"/>
      <c r="B134" s="1">
        <v>122</v>
      </c>
      <c r="C134" s="14"/>
      <c r="D134" s="25"/>
      <c r="E134" s="128">
        <v>1250</v>
      </c>
      <c r="F134" s="131">
        <v>1250</v>
      </c>
      <c r="G134" s="18">
        <v>171295</v>
      </c>
      <c r="H134" s="129">
        <v>45915</v>
      </c>
      <c r="I134" s="128">
        <f>авг.25!I134+F134-E134</f>
        <v>0</v>
      </c>
    </row>
    <row r="135" spans="1:9" x14ac:dyDescent="0.25">
      <c r="A135" s="1"/>
      <c r="B135" s="16">
        <v>123</v>
      </c>
      <c r="C135" s="14"/>
      <c r="D135" s="25"/>
      <c r="E135" s="128"/>
      <c r="F135" s="131"/>
      <c r="G135" s="18"/>
      <c r="H135" s="129"/>
      <c r="I135" s="128">
        <f>авг.25!I135+F135-E135</f>
        <v>0</v>
      </c>
    </row>
    <row r="136" spans="1:9" x14ac:dyDescent="0.25">
      <c r="A136" s="1"/>
      <c r="B136" s="16">
        <v>124</v>
      </c>
      <c r="C136" s="14"/>
      <c r="D136" s="25"/>
      <c r="E136" s="128">
        <v>1250</v>
      </c>
      <c r="F136" s="131"/>
      <c r="G136" s="18"/>
      <c r="H136" s="129"/>
      <c r="I136" s="128">
        <f>авг.25!I136+F136-E136</f>
        <v>-2450</v>
      </c>
    </row>
    <row r="137" spans="1:9" x14ac:dyDescent="0.25">
      <c r="A137" s="1"/>
      <c r="B137" s="16" t="s">
        <v>38</v>
      </c>
      <c r="C137" s="14"/>
      <c r="D137" s="25"/>
      <c r="E137" s="128">
        <v>1250</v>
      </c>
      <c r="F137" s="131">
        <v>1250</v>
      </c>
      <c r="G137" s="18">
        <v>397959</v>
      </c>
      <c r="H137" s="129">
        <v>45917</v>
      </c>
      <c r="I137" s="128">
        <f>авг.25!I137+F137-E137</f>
        <v>0</v>
      </c>
    </row>
    <row r="138" spans="1:9" x14ac:dyDescent="0.25">
      <c r="A138" s="1"/>
      <c r="B138" s="16">
        <v>125</v>
      </c>
      <c r="C138" s="14"/>
      <c r="D138" s="25"/>
      <c r="E138" s="128">
        <v>1250</v>
      </c>
      <c r="F138" s="131"/>
      <c r="G138" s="18"/>
      <c r="H138" s="129"/>
      <c r="I138" s="128">
        <f>авг.25!I138+F138-E138</f>
        <v>-11250</v>
      </c>
    </row>
    <row r="139" spans="1:9" x14ac:dyDescent="0.25">
      <c r="A139" s="1"/>
      <c r="B139" s="16">
        <v>126</v>
      </c>
      <c r="C139" s="14"/>
      <c r="D139" s="25"/>
      <c r="E139" s="128">
        <v>1250</v>
      </c>
      <c r="F139" s="131"/>
      <c r="G139" s="18"/>
      <c r="H139" s="129"/>
      <c r="I139" s="128">
        <f>авг.25!I139+F139-E139</f>
        <v>-1250</v>
      </c>
    </row>
    <row r="140" spans="1:9" x14ac:dyDescent="0.25">
      <c r="A140" s="1"/>
      <c r="B140" s="16">
        <v>127</v>
      </c>
      <c r="C140" s="14"/>
      <c r="D140" s="25"/>
      <c r="E140" s="128">
        <v>1250</v>
      </c>
      <c r="F140" s="131"/>
      <c r="G140" s="18"/>
      <c r="H140" s="129"/>
      <c r="I140" s="128">
        <f>авг.25!I140+F140-E140</f>
        <v>-1250</v>
      </c>
    </row>
    <row r="141" spans="1:9" x14ac:dyDescent="0.25">
      <c r="A141" s="1"/>
      <c r="B141" s="16">
        <v>128</v>
      </c>
      <c r="C141" s="14"/>
      <c r="D141" s="25"/>
      <c r="E141" s="128">
        <v>1250</v>
      </c>
      <c r="F141" s="131">
        <v>2500</v>
      </c>
      <c r="G141" s="18">
        <v>806824</v>
      </c>
      <c r="H141" s="129">
        <v>45912</v>
      </c>
      <c r="I141" s="128">
        <f>авг.25!I141+F141-E141</f>
        <v>2500</v>
      </c>
    </row>
    <row r="142" spans="1:9" x14ac:dyDescent="0.25">
      <c r="A142" s="1"/>
      <c r="B142" s="16">
        <v>129</v>
      </c>
      <c r="C142" s="14"/>
      <c r="D142" s="25"/>
      <c r="E142" s="128">
        <v>1250</v>
      </c>
      <c r="F142" s="131">
        <v>1250</v>
      </c>
      <c r="G142" s="18">
        <v>843703</v>
      </c>
      <c r="H142" s="129">
        <v>45922</v>
      </c>
      <c r="I142" s="128">
        <f>авг.25!I142+F142-E142</f>
        <v>0</v>
      </c>
    </row>
    <row r="143" spans="1:9" x14ac:dyDescent="0.25">
      <c r="A143" s="1"/>
      <c r="B143" s="16">
        <v>130</v>
      </c>
      <c r="C143" s="64"/>
      <c r="D143" s="25"/>
      <c r="E143" s="128">
        <v>1250</v>
      </c>
      <c r="F143" s="131">
        <v>2500</v>
      </c>
      <c r="G143" s="18">
        <v>146436</v>
      </c>
      <c r="H143" s="129">
        <v>45914</v>
      </c>
      <c r="I143" s="128">
        <f>авг.25!I143+F143-E143</f>
        <v>2500</v>
      </c>
    </row>
    <row r="144" spans="1:9" x14ac:dyDescent="0.25">
      <c r="A144" s="15"/>
      <c r="B144" s="16">
        <v>131.13200000000001</v>
      </c>
      <c r="C144" s="14"/>
      <c r="D144" s="25"/>
      <c r="E144" s="128">
        <v>1250</v>
      </c>
      <c r="F144" s="131">
        <v>1250</v>
      </c>
      <c r="G144" s="18">
        <v>522411</v>
      </c>
      <c r="H144" s="129">
        <v>45912</v>
      </c>
      <c r="I144" s="128">
        <f>авг.25!I144+F144-E144</f>
        <v>-1250</v>
      </c>
    </row>
    <row r="145" spans="1:9" x14ac:dyDescent="0.25">
      <c r="A145" s="3"/>
      <c r="B145" s="16">
        <v>133</v>
      </c>
      <c r="C145" s="14"/>
      <c r="D145" s="25"/>
      <c r="E145" s="128">
        <v>1250</v>
      </c>
      <c r="F145" s="131">
        <v>1250</v>
      </c>
      <c r="G145" s="18">
        <v>522350</v>
      </c>
      <c r="H145" s="129">
        <v>45912</v>
      </c>
      <c r="I145" s="128">
        <f>авг.25!I145+F145-E145</f>
        <v>-1250</v>
      </c>
    </row>
    <row r="146" spans="1:9" x14ac:dyDescent="0.25">
      <c r="A146" s="1"/>
      <c r="B146" s="16">
        <v>134</v>
      </c>
      <c r="C146" s="14"/>
      <c r="D146" s="25"/>
      <c r="E146" s="128">
        <v>1250</v>
      </c>
      <c r="F146" s="131"/>
      <c r="G146" s="18"/>
      <c r="H146" s="129"/>
      <c r="I146" s="128">
        <f>авг.25!I146+F146-E146</f>
        <v>-3750</v>
      </c>
    </row>
    <row r="147" spans="1:9" x14ac:dyDescent="0.25">
      <c r="A147" s="1"/>
      <c r="B147" s="16">
        <v>135</v>
      </c>
      <c r="C147" s="14"/>
      <c r="D147" s="25"/>
      <c r="E147" s="128"/>
      <c r="F147" s="131"/>
      <c r="G147" s="18"/>
      <c r="H147" s="129"/>
      <c r="I147" s="128">
        <f>авг.25!I147+F147-E147</f>
        <v>0</v>
      </c>
    </row>
    <row r="148" spans="1:9" x14ac:dyDescent="0.25">
      <c r="A148" s="1"/>
      <c r="B148" s="16">
        <v>136</v>
      </c>
      <c r="C148" s="14"/>
      <c r="D148" s="25"/>
      <c r="E148" s="128">
        <v>1250</v>
      </c>
      <c r="F148" s="131"/>
      <c r="G148" s="18"/>
      <c r="H148" s="129"/>
      <c r="I148" s="128">
        <f>авг.25!I148+F148-E148</f>
        <v>1250</v>
      </c>
    </row>
    <row r="149" spans="1:9" x14ac:dyDescent="0.25">
      <c r="A149" s="1"/>
      <c r="B149" s="16">
        <v>137</v>
      </c>
      <c r="C149" s="14"/>
      <c r="D149" s="25"/>
      <c r="E149" s="128">
        <v>1250</v>
      </c>
      <c r="F149" s="131">
        <v>1250</v>
      </c>
      <c r="G149" s="18">
        <v>604293</v>
      </c>
      <c r="H149" s="129">
        <v>45904</v>
      </c>
      <c r="I149" s="128">
        <f>авг.25!I149+F149-E149</f>
        <v>0</v>
      </c>
    </row>
    <row r="150" spans="1:9" x14ac:dyDescent="0.25">
      <c r="A150" s="1"/>
      <c r="B150" s="16">
        <v>138</v>
      </c>
      <c r="C150" s="14"/>
      <c r="D150" s="25"/>
      <c r="E150" s="128">
        <v>1250</v>
      </c>
      <c r="F150" s="131">
        <v>1250</v>
      </c>
      <c r="G150" s="18" t="s">
        <v>1132</v>
      </c>
      <c r="H150" s="129">
        <v>45901</v>
      </c>
      <c r="I150" s="128">
        <f>авг.25!I150+F150-E150</f>
        <v>-1250</v>
      </c>
    </row>
    <row r="151" spans="1:9" x14ac:dyDescent="0.25">
      <c r="A151" s="1"/>
      <c r="B151" s="16">
        <v>139</v>
      </c>
      <c r="C151" s="14"/>
      <c r="D151" s="25"/>
      <c r="E151" s="128">
        <v>1250</v>
      </c>
      <c r="F151" s="131"/>
      <c r="G151" s="18"/>
      <c r="H151" s="129"/>
      <c r="I151" s="128">
        <f>авг.25!I151+F151-E151</f>
        <v>0</v>
      </c>
    </row>
    <row r="152" spans="1:9" x14ac:dyDescent="0.25">
      <c r="A152" s="1"/>
      <c r="B152" s="16">
        <v>140</v>
      </c>
      <c r="C152" s="14"/>
      <c r="D152" s="25"/>
      <c r="E152" s="128">
        <v>1250</v>
      </c>
      <c r="F152" s="131">
        <v>11250</v>
      </c>
      <c r="G152" s="18">
        <v>303976</v>
      </c>
      <c r="H152" s="129">
        <v>45918</v>
      </c>
      <c r="I152" s="128">
        <f>авг.25!I152+F152-E152</f>
        <v>0</v>
      </c>
    </row>
    <row r="153" spans="1:9" x14ac:dyDescent="0.25">
      <c r="A153" s="1"/>
      <c r="B153" s="16">
        <v>141</v>
      </c>
      <c r="C153" s="14"/>
      <c r="D153" s="25"/>
      <c r="E153" s="128">
        <v>1250</v>
      </c>
      <c r="F153" s="131"/>
      <c r="G153" s="18"/>
      <c r="H153" s="129"/>
      <c r="I153" s="128">
        <f>авг.25!I153+F153-E153</f>
        <v>-7500</v>
      </c>
    </row>
    <row r="154" spans="1:9" x14ac:dyDescent="0.25">
      <c r="A154" s="1"/>
      <c r="B154" s="16">
        <v>142</v>
      </c>
      <c r="C154" s="14"/>
      <c r="D154" s="25"/>
      <c r="E154" s="128">
        <v>1250</v>
      </c>
      <c r="F154" s="131">
        <v>7500</v>
      </c>
      <c r="G154" s="18">
        <v>895636</v>
      </c>
      <c r="H154" s="129">
        <v>45910</v>
      </c>
      <c r="I154" s="128">
        <f>авг.25!I154+F154-E154</f>
        <v>25000</v>
      </c>
    </row>
    <row r="155" spans="1:9" x14ac:dyDescent="0.25">
      <c r="A155" s="1"/>
      <c r="B155" s="16">
        <v>143</v>
      </c>
      <c r="C155" s="14"/>
      <c r="D155" s="25"/>
      <c r="E155" s="128">
        <v>1250</v>
      </c>
      <c r="F155" s="131">
        <v>1250</v>
      </c>
      <c r="G155" s="18">
        <v>530272</v>
      </c>
      <c r="H155" s="129">
        <v>45919</v>
      </c>
      <c r="I155" s="128">
        <f>авг.25!I155+F155-E155</f>
        <v>0</v>
      </c>
    </row>
    <row r="156" spans="1:9" x14ac:dyDescent="0.25">
      <c r="A156" s="1"/>
      <c r="B156" s="16">
        <v>144</v>
      </c>
      <c r="C156" s="14"/>
      <c r="D156" s="25"/>
      <c r="E156" s="128">
        <v>1250</v>
      </c>
      <c r="F156" s="131"/>
      <c r="G156" s="18"/>
      <c r="H156" s="129"/>
      <c r="I156" s="128">
        <f>авг.25!I156+F156-E156</f>
        <v>-11250</v>
      </c>
    </row>
    <row r="157" spans="1:9" x14ac:dyDescent="0.25">
      <c r="A157" s="1"/>
      <c r="B157" s="16">
        <v>145</v>
      </c>
      <c r="C157" s="14"/>
      <c r="D157" s="25"/>
      <c r="E157" s="128">
        <v>1250</v>
      </c>
      <c r="F157" s="131">
        <v>1250</v>
      </c>
      <c r="G157" s="18">
        <v>216999</v>
      </c>
      <c r="H157" s="129">
        <v>45908</v>
      </c>
      <c r="I157" s="128">
        <f>авг.25!I157+F157-E157</f>
        <v>-1250</v>
      </c>
    </row>
    <row r="158" spans="1:9" x14ac:dyDescent="0.25">
      <c r="A158" s="1"/>
      <c r="B158" s="16">
        <v>146</v>
      </c>
      <c r="C158" s="14"/>
      <c r="D158" s="25"/>
      <c r="E158" s="128">
        <v>1250</v>
      </c>
      <c r="F158" s="131"/>
      <c r="G158" s="18"/>
      <c r="H158" s="129"/>
      <c r="I158" s="128">
        <f>авг.25!I158+F158-E158</f>
        <v>16250</v>
      </c>
    </row>
    <row r="159" spans="1:9" x14ac:dyDescent="0.25">
      <c r="A159" s="1"/>
      <c r="B159" s="16">
        <v>147</v>
      </c>
      <c r="C159" s="14"/>
      <c r="D159" s="25"/>
      <c r="E159" s="128">
        <v>1250</v>
      </c>
      <c r="F159" s="131"/>
      <c r="G159" s="18"/>
      <c r="H159" s="129"/>
      <c r="I159" s="128">
        <f>авг.25!I159+F159-E159</f>
        <v>13750</v>
      </c>
    </row>
    <row r="160" spans="1:9" x14ac:dyDescent="0.25">
      <c r="A160" s="1"/>
      <c r="B160" s="16">
        <v>148</v>
      </c>
      <c r="C160" s="14"/>
      <c r="D160" s="25"/>
      <c r="E160" s="128">
        <v>1250</v>
      </c>
      <c r="F160" s="131">
        <v>1250</v>
      </c>
      <c r="G160" s="18">
        <v>124385</v>
      </c>
      <c r="H160" s="129">
        <v>45921</v>
      </c>
      <c r="I160" s="128">
        <f>авг.25!I160+F160-E160</f>
        <v>-2</v>
      </c>
    </row>
    <row r="161" spans="1:9" x14ac:dyDescent="0.25">
      <c r="A161" s="1"/>
      <c r="B161" s="16">
        <v>149</v>
      </c>
      <c r="C161" s="14"/>
      <c r="D161" s="25"/>
      <c r="E161" s="128">
        <v>1250</v>
      </c>
      <c r="F161" s="131">
        <v>2500</v>
      </c>
      <c r="G161" s="18">
        <v>441114</v>
      </c>
      <c r="H161" s="129">
        <v>45923</v>
      </c>
      <c r="I161" s="128">
        <f>авг.25!I161+F161-E161</f>
        <v>-2500</v>
      </c>
    </row>
    <row r="162" spans="1:9" x14ac:dyDescent="0.25">
      <c r="A162" s="1"/>
      <c r="B162" s="16">
        <v>150</v>
      </c>
      <c r="C162" s="14"/>
      <c r="D162" s="25"/>
      <c r="E162" s="128">
        <v>1250</v>
      </c>
      <c r="F162" s="131"/>
      <c r="G162" s="18"/>
      <c r="H162" s="129"/>
      <c r="I162" s="128">
        <f>авг.25!I162+F162-E162</f>
        <v>-3750</v>
      </c>
    </row>
    <row r="163" spans="1:9" x14ac:dyDescent="0.25">
      <c r="A163" s="1"/>
      <c r="B163" s="16">
        <v>151</v>
      </c>
      <c r="C163" s="14"/>
      <c r="D163" s="25"/>
      <c r="E163" s="128">
        <v>1250</v>
      </c>
      <c r="F163" s="131">
        <v>2500</v>
      </c>
      <c r="G163" s="18" t="s">
        <v>1129</v>
      </c>
      <c r="H163" s="129">
        <v>45901</v>
      </c>
      <c r="I163" s="128">
        <f>авг.25!I163+F163-E163</f>
        <v>0</v>
      </c>
    </row>
    <row r="164" spans="1:9" x14ac:dyDescent="0.25">
      <c r="A164" s="1"/>
      <c r="B164" s="16">
        <v>152</v>
      </c>
      <c r="C164" s="14"/>
      <c r="D164" s="25"/>
      <c r="E164" s="128">
        <v>1250</v>
      </c>
      <c r="F164" s="131"/>
      <c r="G164" s="18"/>
      <c r="H164" s="129"/>
      <c r="I164" s="128">
        <f>авг.25!I164+F164-E164</f>
        <v>-3750</v>
      </c>
    </row>
    <row r="165" spans="1:9" x14ac:dyDescent="0.25">
      <c r="A165" s="1"/>
      <c r="B165" s="16">
        <v>153</v>
      </c>
      <c r="C165" s="14"/>
      <c r="D165" s="25"/>
      <c r="E165" s="128">
        <v>1250</v>
      </c>
      <c r="F165" s="131"/>
      <c r="G165" s="18"/>
      <c r="H165" s="129"/>
      <c r="I165" s="128">
        <f>авг.25!I165+F165-E165</f>
        <v>3750</v>
      </c>
    </row>
    <row r="166" spans="1:9" x14ac:dyDescent="0.25">
      <c r="A166" s="1"/>
      <c r="B166" s="16">
        <v>154</v>
      </c>
      <c r="C166" s="14"/>
      <c r="D166" s="25"/>
      <c r="E166" s="128">
        <v>1250</v>
      </c>
      <c r="F166" s="131"/>
      <c r="G166" s="18"/>
      <c r="H166" s="129"/>
      <c r="I166" s="128">
        <f>авг.25!I166+F166-E166</f>
        <v>1250</v>
      </c>
    </row>
    <row r="167" spans="1:9" x14ac:dyDescent="0.25">
      <c r="A167" s="1"/>
      <c r="B167" s="16">
        <v>155</v>
      </c>
      <c r="C167" s="14"/>
      <c r="D167" s="25"/>
      <c r="E167" s="128"/>
      <c r="F167" s="131"/>
      <c r="G167" s="18"/>
      <c r="H167" s="129"/>
      <c r="I167" s="128">
        <f>авг.25!I167+F167-E167</f>
        <v>0</v>
      </c>
    </row>
    <row r="168" spans="1:9" x14ac:dyDescent="0.25">
      <c r="A168" s="1"/>
      <c r="B168" s="16">
        <v>156</v>
      </c>
      <c r="C168" s="14"/>
      <c r="D168" s="25"/>
      <c r="E168" s="128"/>
      <c r="F168" s="131"/>
      <c r="G168" s="18"/>
      <c r="H168" s="129"/>
      <c r="I168" s="128">
        <f>авг.25!I168+F168-E168</f>
        <v>0</v>
      </c>
    </row>
    <row r="169" spans="1:9" x14ac:dyDescent="0.25">
      <c r="A169" s="1"/>
      <c r="B169" s="16">
        <v>157</v>
      </c>
      <c r="C169" s="14"/>
      <c r="D169" s="25"/>
      <c r="E169" s="128"/>
      <c r="F169" s="131"/>
      <c r="G169" s="18"/>
      <c r="H169" s="129"/>
      <c r="I169" s="128">
        <f>авг.25!I169+F169-E169</f>
        <v>0</v>
      </c>
    </row>
    <row r="170" spans="1:9" x14ac:dyDescent="0.25">
      <c r="A170" s="1"/>
      <c r="B170" s="16">
        <v>158</v>
      </c>
      <c r="C170" s="14"/>
      <c r="D170" s="25"/>
      <c r="E170" s="128"/>
      <c r="F170" s="131"/>
      <c r="G170" s="18"/>
      <c r="H170" s="129"/>
      <c r="I170" s="128">
        <f>авг.25!I170+F170-E170</f>
        <v>0</v>
      </c>
    </row>
    <row r="171" spans="1:9" x14ac:dyDescent="0.25">
      <c r="A171" s="15"/>
      <c r="B171" s="16">
        <v>159</v>
      </c>
      <c r="C171" s="14"/>
      <c r="D171" s="25"/>
      <c r="E171" s="128">
        <v>1250</v>
      </c>
      <c r="F171" s="131">
        <v>3750</v>
      </c>
      <c r="G171" s="18">
        <v>167850</v>
      </c>
      <c r="H171" s="129">
        <v>45918</v>
      </c>
      <c r="I171" s="128">
        <f>авг.25!I171+F171-E171</f>
        <v>3750</v>
      </c>
    </row>
    <row r="172" spans="1:9" x14ac:dyDescent="0.25">
      <c r="A172" s="1"/>
      <c r="B172" s="16">
        <v>160</v>
      </c>
      <c r="C172" s="14"/>
      <c r="D172" s="25"/>
      <c r="E172" s="128">
        <v>1250</v>
      </c>
      <c r="F172" s="131"/>
      <c r="G172" s="18"/>
      <c r="H172" s="129"/>
      <c r="I172" s="128">
        <f>авг.25!I172+F172-E172</f>
        <v>-7500</v>
      </c>
    </row>
    <row r="173" spans="1:9" x14ac:dyDescent="0.25">
      <c r="A173" s="1"/>
      <c r="B173" s="16">
        <v>161</v>
      </c>
      <c r="C173" s="14"/>
      <c r="D173" s="25"/>
      <c r="E173" s="128">
        <v>1250</v>
      </c>
      <c r="F173" s="131">
        <f>1250+1250</f>
        <v>2500</v>
      </c>
      <c r="G173" s="18" t="s">
        <v>1144</v>
      </c>
      <c r="H173" s="129" t="s">
        <v>1145</v>
      </c>
      <c r="I173" s="128">
        <f>авг.25!I173+F173-E173</f>
        <v>600</v>
      </c>
    </row>
    <row r="174" spans="1:9" x14ac:dyDescent="0.25">
      <c r="A174" s="1"/>
      <c r="B174" s="16">
        <v>162</v>
      </c>
      <c r="C174" s="14"/>
      <c r="D174" s="25"/>
      <c r="E174" s="128">
        <v>1250</v>
      </c>
      <c r="F174" s="131">
        <v>1250</v>
      </c>
      <c r="G174" s="18">
        <v>278203</v>
      </c>
      <c r="H174" s="129">
        <v>45909</v>
      </c>
      <c r="I174" s="128">
        <f>авг.25!I174+F174-E174</f>
        <v>-1250</v>
      </c>
    </row>
    <row r="175" spans="1:9" x14ac:dyDescent="0.25">
      <c r="A175" s="1"/>
      <c r="B175" s="16">
        <v>163</v>
      </c>
      <c r="C175" s="14"/>
      <c r="D175" s="25"/>
      <c r="E175" s="128">
        <v>1250</v>
      </c>
      <c r="F175" s="131"/>
      <c r="G175" s="18"/>
      <c r="H175" s="129"/>
      <c r="I175" s="128">
        <f>авг.25!I175+F175-E175</f>
        <v>3750</v>
      </c>
    </row>
    <row r="176" spans="1:9" x14ac:dyDescent="0.25">
      <c r="A176" s="1"/>
      <c r="B176" s="16">
        <v>164</v>
      </c>
      <c r="C176" s="60"/>
      <c r="D176" s="25"/>
      <c r="E176" s="128">
        <v>1250</v>
      </c>
      <c r="F176" s="131"/>
      <c r="G176" s="18"/>
      <c r="H176" s="129"/>
      <c r="I176" s="128">
        <f>авг.25!I176+F176-E176</f>
        <v>-1500</v>
      </c>
    </row>
    <row r="177" spans="1:9" x14ac:dyDescent="0.25">
      <c r="A177" s="1"/>
      <c r="B177" s="16">
        <v>165</v>
      </c>
      <c r="C177" s="14"/>
      <c r="D177" s="25"/>
      <c r="E177" s="128">
        <v>1250</v>
      </c>
      <c r="F177" s="131"/>
      <c r="G177" s="18"/>
      <c r="H177" s="129"/>
      <c r="I177" s="128">
        <f>авг.25!I177+F177-E177</f>
        <v>-11250</v>
      </c>
    </row>
    <row r="178" spans="1:9" x14ac:dyDescent="0.25">
      <c r="A178" s="1"/>
      <c r="B178" s="16">
        <v>166</v>
      </c>
      <c r="C178" s="14"/>
      <c r="D178" s="25"/>
      <c r="E178" s="128">
        <v>1250</v>
      </c>
      <c r="F178" s="131"/>
      <c r="G178" s="18"/>
      <c r="H178" s="129"/>
      <c r="I178" s="128">
        <f>авг.25!I178+F178-E178</f>
        <v>-1250</v>
      </c>
    </row>
    <row r="179" spans="1:9" x14ac:dyDescent="0.25">
      <c r="A179" s="1"/>
      <c r="B179" s="16">
        <v>167</v>
      </c>
      <c r="C179" s="14"/>
      <c r="D179" s="25"/>
      <c r="E179" s="128">
        <v>1250</v>
      </c>
      <c r="F179" s="131"/>
      <c r="G179" s="18"/>
      <c r="H179" s="129"/>
      <c r="I179" s="128">
        <f>авг.25!I179+F179-E179</f>
        <v>0</v>
      </c>
    </row>
    <row r="180" spans="1:9" x14ac:dyDescent="0.25">
      <c r="A180" s="1"/>
      <c r="B180" s="16">
        <v>168</v>
      </c>
      <c r="C180" s="14"/>
      <c r="D180" s="25"/>
      <c r="E180" s="128">
        <v>1250</v>
      </c>
      <c r="F180" s="131"/>
      <c r="G180" s="18"/>
      <c r="H180" s="129"/>
      <c r="I180" s="128">
        <f>авг.25!I180+F180-E180</f>
        <v>0</v>
      </c>
    </row>
    <row r="181" spans="1:9" x14ac:dyDescent="0.25">
      <c r="A181" s="1"/>
      <c r="B181" s="16">
        <v>169</v>
      </c>
      <c r="C181" s="14"/>
      <c r="D181" s="25"/>
      <c r="E181" s="128">
        <v>1250</v>
      </c>
      <c r="F181" s="131"/>
      <c r="G181" s="18"/>
      <c r="H181" s="129"/>
      <c r="I181" s="128">
        <f>авг.25!I181+F181-E181</f>
        <v>7500</v>
      </c>
    </row>
    <row r="182" spans="1:9" x14ac:dyDescent="0.25">
      <c r="A182" s="15"/>
      <c r="B182" s="16">
        <v>170</v>
      </c>
      <c r="C182" s="14"/>
      <c r="D182" s="25"/>
      <c r="E182" s="128">
        <v>1250</v>
      </c>
      <c r="F182" s="131"/>
      <c r="G182" s="18"/>
      <c r="H182" s="129"/>
      <c r="I182" s="128">
        <f>авг.25!I182+F182-E182</f>
        <v>-11250</v>
      </c>
    </row>
    <row r="183" spans="1:9" x14ac:dyDescent="0.25">
      <c r="A183" s="1"/>
      <c r="B183" s="16">
        <v>171</v>
      </c>
      <c r="C183" s="14"/>
      <c r="D183" s="25"/>
      <c r="E183" s="128">
        <v>1250</v>
      </c>
      <c r="F183" s="131"/>
      <c r="G183" s="18"/>
      <c r="H183" s="129"/>
      <c r="I183" s="128">
        <f>авг.25!I183+F183-E183</f>
        <v>-6250</v>
      </c>
    </row>
    <row r="184" spans="1:9" x14ac:dyDescent="0.25">
      <c r="A184" s="1"/>
      <c r="B184" s="16">
        <v>172</v>
      </c>
      <c r="C184" s="14"/>
      <c r="D184" s="25"/>
      <c r="E184" s="128">
        <v>1250</v>
      </c>
      <c r="F184" s="131">
        <v>2000</v>
      </c>
      <c r="G184" s="18">
        <v>421907</v>
      </c>
      <c r="H184" s="129">
        <v>45915</v>
      </c>
      <c r="I184" s="128">
        <f>авг.25!I184+F184-E184</f>
        <v>0</v>
      </c>
    </row>
    <row r="185" spans="1:9" x14ac:dyDescent="0.25">
      <c r="A185" s="1"/>
      <c r="B185" s="16">
        <v>173</v>
      </c>
      <c r="C185" s="45"/>
      <c r="D185" s="40"/>
      <c r="E185" s="128">
        <v>1250</v>
      </c>
      <c r="F185" s="131"/>
      <c r="G185" s="18"/>
      <c r="H185" s="129"/>
      <c r="I185" s="128">
        <f>авг.25!I185+F185-E185</f>
        <v>-3750</v>
      </c>
    </row>
    <row r="186" spans="1:9" x14ac:dyDescent="0.25">
      <c r="A186" s="1"/>
      <c r="B186" s="16">
        <v>174</v>
      </c>
      <c r="C186" s="14"/>
      <c r="D186" s="25"/>
      <c r="E186" s="128"/>
      <c r="F186" s="131"/>
      <c r="G186" s="18"/>
      <c r="H186" s="129"/>
      <c r="I186" s="128">
        <f>авг.25!I186+F186-E186</f>
        <v>0</v>
      </c>
    </row>
    <row r="187" spans="1:9" x14ac:dyDescent="0.25">
      <c r="A187" s="1"/>
      <c r="B187" s="16">
        <v>175</v>
      </c>
      <c r="C187" s="14"/>
      <c r="D187" s="25"/>
      <c r="E187" s="128">
        <v>1250</v>
      </c>
      <c r="F187" s="131">
        <v>500</v>
      </c>
      <c r="G187" s="18">
        <v>751</v>
      </c>
      <c r="H187" s="129">
        <v>45918</v>
      </c>
      <c r="I187" s="128">
        <f>авг.25!I187+F187-E187</f>
        <v>-8250</v>
      </c>
    </row>
    <row r="188" spans="1:9" x14ac:dyDescent="0.25">
      <c r="A188" s="1"/>
      <c r="B188" s="16">
        <v>176</v>
      </c>
      <c r="C188" s="14"/>
      <c r="D188" s="25"/>
      <c r="E188" s="128"/>
      <c r="F188" s="131"/>
      <c r="G188" s="18"/>
      <c r="H188" s="129"/>
      <c r="I188" s="128">
        <f>авг.25!I188+F188-E188</f>
        <v>0</v>
      </c>
    </row>
    <row r="189" spans="1:9" x14ac:dyDescent="0.25">
      <c r="A189" s="1"/>
      <c r="B189" s="16">
        <v>177</v>
      </c>
      <c r="C189" s="14"/>
      <c r="D189" s="25"/>
      <c r="E189" s="128"/>
      <c r="F189" s="131"/>
      <c r="G189" s="18"/>
      <c r="H189" s="129"/>
      <c r="I189" s="128">
        <f>авг.25!I189+F189-E189</f>
        <v>0</v>
      </c>
    </row>
    <row r="190" spans="1:9" x14ac:dyDescent="0.25">
      <c r="A190" s="1"/>
      <c r="B190" s="16">
        <v>178</v>
      </c>
      <c r="C190" s="14"/>
      <c r="D190" s="25"/>
      <c r="E190" s="128"/>
      <c r="F190" s="131"/>
      <c r="G190" s="18"/>
      <c r="H190" s="129"/>
      <c r="I190" s="128">
        <f>авг.25!I190+F190-E190</f>
        <v>0</v>
      </c>
    </row>
    <row r="191" spans="1:9" x14ac:dyDescent="0.25">
      <c r="A191" s="1"/>
      <c r="B191" s="16">
        <v>179</v>
      </c>
      <c r="C191" s="14"/>
      <c r="D191" s="25"/>
      <c r="E191" s="128"/>
      <c r="F191" s="131"/>
      <c r="G191" s="18"/>
      <c r="H191" s="129"/>
      <c r="I191" s="128">
        <f>авг.25!I191+F191-E191</f>
        <v>0</v>
      </c>
    </row>
    <row r="192" spans="1:9" x14ac:dyDescent="0.25">
      <c r="A192" s="1"/>
      <c r="B192" s="16">
        <v>180</v>
      </c>
      <c r="C192" s="14"/>
      <c r="D192" s="25"/>
      <c r="E192" s="128">
        <v>1250</v>
      </c>
      <c r="F192" s="131">
        <v>1250</v>
      </c>
      <c r="G192" s="18">
        <v>76655</v>
      </c>
      <c r="H192" s="129">
        <v>45908</v>
      </c>
      <c r="I192" s="128">
        <f>авг.25!I192+F192-E192</f>
        <v>0</v>
      </c>
    </row>
    <row r="193" spans="1:9" x14ac:dyDescent="0.25">
      <c r="A193" s="1"/>
      <c r="B193" s="16">
        <v>181</v>
      </c>
      <c r="C193" s="14"/>
      <c r="D193" s="25"/>
      <c r="E193" s="128">
        <v>1250</v>
      </c>
      <c r="F193" s="131">
        <v>2500</v>
      </c>
      <c r="G193" s="18">
        <v>573327</v>
      </c>
      <c r="H193" s="129">
        <v>45908</v>
      </c>
      <c r="I193" s="128">
        <f>авг.25!I193+F193-E193</f>
        <v>0</v>
      </c>
    </row>
    <row r="194" spans="1:9" x14ac:dyDescent="0.25">
      <c r="A194" s="1"/>
      <c r="B194" s="16">
        <v>182</v>
      </c>
      <c r="C194" s="14"/>
      <c r="D194" s="25"/>
      <c r="E194" s="128">
        <v>1250</v>
      </c>
      <c r="F194" s="131"/>
      <c r="G194" s="18"/>
      <c r="H194" s="129"/>
      <c r="I194" s="128">
        <f>авг.25!I194+F194-E194</f>
        <v>-11250</v>
      </c>
    </row>
    <row r="195" spans="1:9" x14ac:dyDescent="0.25">
      <c r="A195" s="1"/>
      <c r="B195" s="16">
        <v>183</v>
      </c>
      <c r="C195" s="14"/>
      <c r="D195" s="25"/>
      <c r="E195" s="128">
        <v>1250</v>
      </c>
      <c r="F195" s="131"/>
      <c r="G195" s="18"/>
      <c r="H195" s="129"/>
      <c r="I195" s="128">
        <f>авг.25!I195+F195-E195</f>
        <v>-3750</v>
      </c>
    </row>
    <row r="196" spans="1:9" x14ac:dyDescent="0.25">
      <c r="A196" s="1"/>
      <c r="B196" s="16">
        <v>184</v>
      </c>
      <c r="C196" s="14"/>
      <c r="D196" s="25"/>
      <c r="E196" s="128">
        <v>1250</v>
      </c>
      <c r="F196" s="131"/>
      <c r="G196" s="18"/>
      <c r="H196" s="129"/>
      <c r="I196" s="128">
        <f>авг.25!I196+F196-E196</f>
        <v>-11250</v>
      </c>
    </row>
    <row r="197" spans="1:9" x14ac:dyDescent="0.25">
      <c r="A197" s="15"/>
      <c r="B197" s="16">
        <v>185</v>
      </c>
      <c r="C197" s="14"/>
      <c r="D197" s="25"/>
      <c r="E197" s="128">
        <v>1250</v>
      </c>
      <c r="F197" s="131">
        <v>1250</v>
      </c>
      <c r="G197" s="18">
        <v>562776</v>
      </c>
      <c r="H197" s="129">
        <v>45903</v>
      </c>
      <c r="I197" s="128">
        <f>авг.25!I197+F197-E197</f>
        <v>0</v>
      </c>
    </row>
    <row r="198" spans="1:9" x14ac:dyDescent="0.25">
      <c r="A198" s="1"/>
      <c r="B198" s="16">
        <v>186</v>
      </c>
      <c r="C198" s="14"/>
      <c r="D198" s="25"/>
      <c r="E198" s="128">
        <v>1250</v>
      </c>
      <c r="F198" s="131"/>
      <c r="G198" s="18"/>
      <c r="H198" s="129"/>
      <c r="I198" s="128">
        <f>авг.25!I198+F198-E198</f>
        <v>-2500</v>
      </c>
    </row>
    <row r="199" spans="1:9" x14ac:dyDescent="0.25">
      <c r="A199" s="1"/>
      <c r="B199" s="16">
        <v>187</v>
      </c>
      <c r="C199" s="14"/>
      <c r="D199" s="25"/>
      <c r="E199" s="128">
        <v>1250</v>
      </c>
      <c r="F199" s="131">
        <v>1250</v>
      </c>
      <c r="G199" s="18">
        <v>497289</v>
      </c>
      <c r="H199" s="129">
        <v>45908</v>
      </c>
      <c r="I199" s="128">
        <f>авг.25!I199+F199-E199</f>
        <v>0</v>
      </c>
    </row>
    <row r="200" spans="1:9" x14ac:dyDescent="0.25">
      <c r="A200" s="1"/>
      <c r="B200" s="16">
        <v>188</v>
      </c>
      <c r="C200" s="14"/>
      <c r="D200" s="25"/>
      <c r="E200" s="128">
        <v>1250</v>
      </c>
      <c r="F200" s="131"/>
      <c r="G200" s="18"/>
      <c r="H200" s="129"/>
      <c r="I200" s="128">
        <f>авг.25!I200+F200-E200</f>
        <v>-2500</v>
      </c>
    </row>
    <row r="201" spans="1:9" x14ac:dyDescent="0.25">
      <c r="A201" s="1"/>
      <c r="B201" s="16">
        <v>189</v>
      </c>
      <c r="C201" s="14"/>
      <c r="D201" s="25"/>
      <c r="E201" s="128">
        <v>1250</v>
      </c>
      <c r="F201" s="131"/>
      <c r="G201" s="18"/>
      <c r="H201" s="129"/>
      <c r="I201" s="128">
        <f>авг.25!I201+F201-E201</f>
        <v>-11250</v>
      </c>
    </row>
    <row r="202" spans="1:9" x14ac:dyDescent="0.25">
      <c r="A202" s="1"/>
      <c r="B202" s="16">
        <v>190</v>
      </c>
      <c r="C202" s="14"/>
      <c r="D202" s="25"/>
      <c r="E202" s="128">
        <v>1250</v>
      </c>
      <c r="F202" s="131"/>
      <c r="G202" s="18"/>
      <c r="H202" s="129"/>
      <c r="I202" s="128">
        <f>авг.25!I202+F202-E202</f>
        <v>3750</v>
      </c>
    </row>
    <row r="203" spans="1:9" x14ac:dyDescent="0.25">
      <c r="A203" s="1"/>
      <c r="B203" s="16">
        <v>191</v>
      </c>
      <c r="C203" s="14"/>
      <c r="D203" s="25"/>
      <c r="E203" s="128">
        <v>1250</v>
      </c>
      <c r="F203" s="131">
        <v>1250</v>
      </c>
      <c r="G203" s="18">
        <v>232349</v>
      </c>
      <c r="H203" s="129">
        <v>45922</v>
      </c>
      <c r="I203" s="128">
        <f>авг.25!I203+F203-E203</f>
        <v>-1250</v>
      </c>
    </row>
    <row r="204" spans="1:9" x14ac:dyDescent="0.25">
      <c r="A204" s="1"/>
      <c r="B204" s="16">
        <v>192</v>
      </c>
      <c r="C204" s="14"/>
      <c r="D204" s="25"/>
      <c r="E204" s="128">
        <v>1250</v>
      </c>
      <c r="F204" s="131">
        <v>1250</v>
      </c>
      <c r="G204" s="18">
        <v>261709</v>
      </c>
      <c r="H204" s="129">
        <v>45922</v>
      </c>
      <c r="I204" s="128">
        <f>авг.25!I204+F204-E204</f>
        <v>-1250</v>
      </c>
    </row>
    <row r="205" spans="1:9" x14ac:dyDescent="0.25">
      <c r="A205" s="1"/>
      <c r="B205" s="16" t="s">
        <v>37</v>
      </c>
      <c r="C205" s="14"/>
      <c r="D205" s="25"/>
      <c r="E205" s="128">
        <v>1250</v>
      </c>
      <c r="F205" s="131"/>
      <c r="G205" s="18"/>
      <c r="H205" s="129"/>
      <c r="I205" s="128">
        <f>авг.25!I205+F205-E205</f>
        <v>-11250</v>
      </c>
    </row>
    <row r="206" spans="1:9" x14ac:dyDescent="0.25">
      <c r="A206" s="1"/>
      <c r="B206" s="16">
        <v>193</v>
      </c>
      <c r="C206" s="14"/>
      <c r="D206" s="25"/>
      <c r="E206" s="128">
        <v>1250</v>
      </c>
      <c r="F206" s="131">
        <v>1500</v>
      </c>
      <c r="G206" s="18">
        <v>430069</v>
      </c>
      <c r="H206" s="129">
        <v>45905</v>
      </c>
      <c r="I206" s="128">
        <f>авг.25!I206+F206-E206</f>
        <v>-1000</v>
      </c>
    </row>
    <row r="207" spans="1:9" x14ac:dyDescent="0.25">
      <c r="A207" s="1"/>
      <c r="B207" s="16">
        <v>194</v>
      </c>
      <c r="C207" s="66"/>
      <c r="D207" s="25"/>
      <c r="E207" s="128">
        <v>1250</v>
      </c>
      <c r="F207" s="131"/>
      <c r="G207" s="18"/>
      <c r="H207" s="129"/>
      <c r="I207" s="128">
        <f>авг.25!I207+F207-E207</f>
        <v>17500</v>
      </c>
    </row>
    <row r="208" spans="1:9" x14ac:dyDescent="0.25">
      <c r="A208" s="15"/>
      <c r="B208" s="16">
        <v>195</v>
      </c>
      <c r="C208" s="14"/>
      <c r="D208" s="25"/>
      <c r="E208" s="128">
        <v>1250</v>
      </c>
      <c r="F208" s="131">
        <v>1250</v>
      </c>
      <c r="G208" s="18">
        <v>137708</v>
      </c>
      <c r="H208" s="129">
        <v>45916</v>
      </c>
      <c r="I208" s="128">
        <f>авг.25!I208+F208-E208</f>
        <v>-1250</v>
      </c>
    </row>
    <row r="209" spans="1:9" x14ac:dyDescent="0.25">
      <c r="A209" s="1"/>
      <c r="B209" s="16">
        <v>196</v>
      </c>
      <c r="C209" s="45"/>
      <c r="D209" s="25"/>
      <c r="E209" s="128"/>
      <c r="F209" s="131"/>
      <c r="G209" s="18"/>
      <c r="H209" s="129"/>
      <c r="I209" s="128">
        <f>авг.25!I209+F209-E209</f>
        <v>0</v>
      </c>
    </row>
    <row r="210" spans="1:9" x14ac:dyDescent="0.25">
      <c r="A210" s="1"/>
      <c r="B210" s="16">
        <v>197</v>
      </c>
      <c r="C210" s="14"/>
      <c r="D210" s="25"/>
      <c r="E210" s="128">
        <v>1250</v>
      </c>
      <c r="F210" s="131">
        <v>1250</v>
      </c>
      <c r="G210" s="18">
        <v>717044</v>
      </c>
      <c r="H210" s="129">
        <v>45911</v>
      </c>
      <c r="I210" s="128">
        <f>авг.25!I210+F210-E210</f>
        <v>0</v>
      </c>
    </row>
    <row r="211" spans="1:9" x14ac:dyDescent="0.25">
      <c r="A211" s="1"/>
      <c r="B211" s="16">
        <v>198</v>
      </c>
      <c r="C211" s="14"/>
      <c r="D211" s="25"/>
      <c r="E211" s="128">
        <v>1250</v>
      </c>
      <c r="F211" s="131"/>
      <c r="G211" s="18"/>
      <c r="H211" s="129"/>
      <c r="I211" s="128">
        <f>авг.25!I211+F211-E211</f>
        <v>-11250</v>
      </c>
    </row>
    <row r="212" spans="1:9" x14ac:dyDescent="0.25">
      <c r="A212" s="1"/>
      <c r="B212" s="16">
        <v>199</v>
      </c>
      <c r="C212" s="14"/>
      <c r="D212" s="25"/>
      <c r="E212" s="128">
        <v>1250</v>
      </c>
      <c r="F212" s="131">
        <v>1250</v>
      </c>
      <c r="G212" s="18">
        <v>562876</v>
      </c>
      <c r="H212" s="129">
        <v>45905</v>
      </c>
      <c r="I212" s="128">
        <f>авг.25!I212+F212-E212</f>
        <v>1250</v>
      </c>
    </row>
    <row r="213" spans="1:9" x14ac:dyDescent="0.25">
      <c r="A213" s="1"/>
      <c r="B213" s="16">
        <v>200</v>
      </c>
      <c r="C213" s="14"/>
      <c r="D213" s="25"/>
      <c r="E213" s="128">
        <v>1250</v>
      </c>
      <c r="F213" s="131">
        <v>1250</v>
      </c>
      <c r="G213" s="18">
        <v>211934</v>
      </c>
      <c r="H213" s="129">
        <v>45912</v>
      </c>
      <c r="I213" s="128">
        <f>авг.25!I213+F213-E213</f>
        <v>1250</v>
      </c>
    </row>
    <row r="214" spans="1:9" x14ac:dyDescent="0.25">
      <c r="A214" s="1"/>
      <c r="B214" s="16">
        <v>201</v>
      </c>
      <c r="C214" s="14"/>
      <c r="D214" s="25"/>
      <c r="E214" s="128">
        <v>1250</v>
      </c>
      <c r="F214" s="131"/>
      <c r="G214" s="18"/>
      <c r="H214" s="129"/>
      <c r="I214" s="128">
        <f>авг.25!I214+F214-E214</f>
        <v>-7500</v>
      </c>
    </row>
    <row r="215" spans="1:9" x14ac:dyDescent="0.25">
      <c r="A215" s="1"/>
      <c r="B215" s="16">
        <v>202</v>
      </c>
      <c r="C215" s="14"/>
      <c r="D215" s="25"/>
      <c r="E215" s="128">
        <v>1250</v>
      </c>
      <c r="F215" s="131"/>
      <c r="G215" s="18"/>
      <c r="H215" s="129"/>
      <c r="I215" s="128">
        <f>авг.25!I215+F215-E215</f>
        <v>-1250</v>
      </c>
    </row>
    <row r="216" spans="1:9" x14ac:dyDescent="0.25">
      <c r="A216" s="1"/>
      <c r="B216" s="16">
        <v>203</v>
      </c>
      <c r="C216" s="14"/>
      <c r="D216" s="25"/>
      <c r="E216" s="128">
        <v>1250</v>
      </c>
      <c r="F216" s="131">
        <v>1200</v>
      </c>
      <c r="G216" s="18">
        <v>620768</v>
      </c>
      <c r="H216" s="129">
        <v>45910</v>
      </c>
      <c r="I216" s="128">
        <f>авг.25!I216+F216-E216</f>
        <v>-450</v>
      </c>
    </row>
    <row r="217" spans="1:9" x14ac:dyDescent="0.25">
      <c r="A217" s="1"/>
      <c r="B217" s="16">
        <v>204</v>
      </c>
      <c r="C217" s="14"/>
      <c r="D217" s="25"/>
      <c r="E217" s="128">
        <v>1250</v>
      </c>
      <c r="F217" s="131"/>
      <c r="G217" s="18"/>
      <c r="H217" s="129"/>
      <c r="I217" s="128">
        <f>авг.25!I217+F217-E217</f>
        <v>-11250</v>
      </c>
    </row>
    <row r="218" spans="1:9" x14ac:dyDescent="0.25">
      <c r="A218" s="1"/>
      <c r="B218" s="16">
        <v>205</v>
      </c>
      <c r="C218" s="14"/>
      <c r="D218" s="25"/>
      <c r="E218" s="128">
        <v>1250</v>
      </c>
      <c r="F218" s="131"/>
      <c r="G218" s="18"/>
      <c r="H218" s="129"/>
      <c r="I218" s="128">
        <f>авг.25!I218+F218-E218</f>
        <v>-3650</v>
      </c>
    </row>
    <row r="219" spans="1:9" x14ac:dyDescent="0.25">
      <c r="A219" s="1"/>
      <c r="B219" s="16">
        <v>206</v>
      </c>
      <c r="C219" s="14"/>
      <c r="D219" s="25"/>
      <c r="E219" s="128">
        <v>1250</v>
      </c>
      <c r="F219" s="131"/>
      <c r="G219" s="18"/>
      <c r="H219" s="129"/>
      <c r="I219" s="128">
        <f>авг.25!I219+F219-E219</f>
        <v>-3750</v>
      </c>
    </row>
    <row r="220" spans="1:9" x14ac:dyDescent="0.25">
      <c r="A220" s="1"/>
      <c r="B220" s="16">
        <v>207</v>
      </c>
      <c r="C220" s="14"/>
      <c r="D220" s="25"/>
      <c r="E220" s="128">
        <v>1250</v>
      </c>
      <c r="F220" s="131"/>
      <c r="G220" s="18"/>
      <c r="H220" s="129"/>
      <c r="I220" s="128">
        <f>авг.25!I220+F220-E220</f>
        <v>-11250</v>
      </c>
    </row>
    <row r="221" spans="1:9" x14ac:dyDescent="0.25">
      <c r="A221" s="1"/>
      <c r="B221" s="16">
        <v>208</v>
      </c>
      <c r="C221" s="14"/>
      <c r="D221" s="25"/>
      <c r="E221" s="128">
        <v>1250</v>
      </c>
      <c r="F221" s="131">
        <v>1250</v>
      </c>
      <c r="G221" s="18">
        <v>785915</v>
      </c>
      <c r="H221" s="129">
        <v>45930</v>
      </c>
      <c r="I221" s="128">
        <f>авг.25!I221+F221-E221</f>
        <v>0</v>
      </c>
    </row>
    <row r="222" spans="1:9" x14ac:dyDescent="0.25">
      <c r="A222" s="1"/>
      <c r="B222" s="16">
        <v>209</v>
      </c>
      <c r="C222" s="14"/>
      <c r="D222" s="25"/>
      <c r="E222" s="128">
        <v>1250</v>
      </c>
      <c r="F222" s="131"/>
      <c r="G222" s="18"/>
      <c r="H222" s="129"/>
      <c r="I222" s="128">
        <f>авг.25!I222+F222-E222</f>
        <v>-6250</v>
      </c>
    </row>
    <row r="223" spans="1:9" x14ac:dyDescent="0.25">
      <c r="A223" s="48"/>
      <c r="B223" s="48" t="s">
        <v>25</v>
      </c>
      <c r="C223" s="45"/>
      <c r="D223" s="25"/>
      <c r="E223" s="128">
        <v>1250</v>
      </c>
      <c r="F223" s="131"/>
      <c r="G223" s="18"/>
      <c r="H223" s="129"/>
      <c r="I223" s="128">
        <f>авг.25!I223+F223-E223</f>
        <v>-2450</v>
      </c>
    </row>
    <row r="224" spans="1:9" x14ac:dyDescent="0.25">
      <c r="A224" s="15"/>
      <c r="B224" s="16">
        <v>210</v>
      </c>
      <c r="C224" s="64"/>
      <c r="D224" s="25"/>
      <c r="E224" s="128">
        <v>1250</v>
      </c>
      <c r="F224" s="131">
        <v>2500</v>
      </c>
      <c r="G224" s="18">
        <v>81505</v>
      </c>
      <c r="H224" s="129">
        <v>45908</v>
      </c>
      <c r="I224" s="128">
        <f>авг.25!I224+F224-E224</f>
        <v>0</v>
      </c>
    </row>
    <row r="225" spans="1:9" x14ac:dyDescent="0.25">
      <c r="A225" s="15"/>
      <c r="B225" s="16" t="s">
        <v>22</v>
      </c>
      <c r="C225" s="14"/>
      <c r="D225" s="25"/>
      <c r="E225" s="128">
        <v>1250</v>
      </c>
      <c r="F225" s="131">
        <v>1250</v>
      </c>
      <c r="G225" s="18">
        <v>613566</v>
      </c>
      <c r="H225" s="129">
        <v>45907</v>
      </c>
      <c r="I225" s="128">
        <f>авг.25!I225+F225-E225</f>
        <v>5000</v>
      </c>
    </row>
    <row r="226" spans="1:9" x14ac:dyDescent="0.25">
      <c r="A226" s="1"/>
      <c r="B226" s="16">
        <v>211</v>
      </c>
      <c r="C226" s="14"/>
      <c r="D226" s="25"/>
      <c r="E226" s="128">
        <v>1250</v>
      </c>
      <c r="F226" s="131">
        <v>1250</v>
      </c>
      <c r="G226" s="18">
        <v>888622</v>
      </c>
      <c r="H226" s="129">
        <v>45905</v>
      </c>
      <c r="I226" s="128">
        <f>авг.25!I226+F226-E226</f>
        <v>-1250</v>
      </c>
    </row>
    <row r="227" spans="1:9" x14ac:dyDescent="0.25">
      <c r="A227" s="1"/>
      <c r="B227" s="16">
        <v>212</v>
      </c>
      <c r="C227" s="14"/>
      <c r="D227" s="25"/>
      <c r="E227" s="128">
        <v>1250</v>
      </c>
      <c r="F227" s="131">
        <v>1250</v>
      </c>
      <c r="G227" s="18">
        <v>481137</v>
      </c>
      <c r="H227" s="129">
        <v>45904</v>
      </c>
      <c r="I227" s="128">
        <f>авг.25!I227+F227-E227</f>
        <v>0</v>
      </c>
    </row>
    <row r="228" spans="1:9" x14ac:dyDescent="0.25">
      <c r="A228" s="1"/>
      <c r="B228" s="16">
        <v>213</v>
      </c>
      <c r="C228" s="14"/>
      <c r="D228" s="25"/>
      <c r="E228" s="128">
        <v>1250</v>
      </c>
      <c r="F228" s="131"/>
      <c r="G228" s="18"/>
      <c r="H228" s="129"/>
      <c r="I228" s="128">
        <f>авг.25!I228+F228-E228</f>
        <v>9950</v>
      </c>
    </row>
    <row r="229" spans="1:9" x14ac:dyDescent="0.25">
      <c r="A229" s="1"/>
      <c r="B229" s="16">
        <v>214</v>
      </c>
      <c r="C229" s="14"/>
      <c r="D229" s="25"/>
      <c r="E229" s="128">
        <v>1250</v>
      </c>
      <c r="F229" s="131"/>
      <c r="G229" s="18"/>
      <c r="H229" s="129"/>
      <c r="I229" s="128">
        <f>авг.25!I229+F229-E229</f>
        <v>-8750</v>
      </c>
    </row>
    <row r="230" spans="1:9" x14ac:dyDescent="0.25">
      <c r="A230" s="1"/>
      <c r="B230" s="16">
        <v>215</v>
      </c>
      <c r="C230" s="14"/>
      <c r="D230" s="25"/>
      <c r="E230" s="128">
        <v>1250</v>
      </c>
      <c r="F230" s="131">
        <f>1250+1250</f>
        <v>2500</v>
      </c>
      <c r="G230" s="18" t="s">
        <v>1147</v>
      </c>
      <c r="H230" s="129" t="s">
        <v>1148</v>
      </c>
      <c r="I230" s="128">
        <f>авг.25!I230+F230-E230</f>
        <v>1250</v>
      </c>
    </row>
    <row r="231" spans="1:9" x14ac:dyDescent="0.25">
      <c r="A231" s="1"/>
      <c r="B231" s="16">
        <v>216</v>
      </c>
      <c r="C231" s="14"/>
      <c r="D231" s="25"/>
      <c r="E231" s="128">
        <v>1250</v>
      </c>
      <c r="F231" s="131"/>
      <c r="G231" s="18"/>
      <c r="H231" s="129"/>
      <c r="I231" s="128">
        <f>авг.25!I231+F231-E231</f>
        <v>0</v>
      </c>
    </row>
    <row r="232" spans="1:9" x14ac:dyDescent="0.25">
      <c r="A232" s="1"/>
      <c r="B232" s="16" t="s">
        <v>21</v>
      </c>
      <c r="C232" s="14"/>
      <c r="D232" s="25"/>
      <c r="E232" s="128">
        <v>1250</v>
      </c>
      <c r="F232" s="131"/>
      <c r="G232" s="18"/>
      <c r="H232" s="129"/>
      <c r="I232" s="128">
        <f>авг.25!I232+F232-E232</f>
        <v>-2500</v>
      </c>
    </row>
    <row r="233" spans="1:9" x14ac:dyDescent="0.25">
      <c r="A233" s="1"/>
      <c r="B233" s="16">
        <v>217</v>
      </c>
      <c r="C233" s="14"/>
      <c r="D233" s="25"/>
      <c r="E233" s="128">
        <v>1250</v>
      </c>
      <c r="F233" s="131"/>
      <c r="G233" s="18"/>
      <c r="H233" s="129"/>
      <c r="I233" s="128">
        <f>авг.25!I233+F233-E233</f>
        <v>-6250</v>
      </c>
    </row>
    <row r="234" spans="1:9" x14ac:dyDescent="0.25">
      <c r="A234" s="1"/>
      <c r="B234" s="16" t="s">
        <v>32</v>
      </c>
      <c r="C234" s="14"/>
      <c r="D234" s="25"/>
      <c r="E234" s="128">
        <v>1250</v>
      </c>
      <c r="F234" s="131">
        <v>1250</v>
      </c>
      <c r="G234" s="18">
        <v>387400</v>
      </c>
      <c r="H234" s="129">
        <v>45909</v>
      </c>
      <c r="I234" s="128">
        <f>авг.25!I234+F234-E234</f>
        <v>-1250</v>
      </c>
    </row>
    <row r="235" spans="1:9" x14ac:dyDescent="0.25">
      <c r="A235" s="1"/>
      <c r="B235" s="16">
        <v>218</v>
      </c>
      <c r="C235" s="14"/>
      <c r="D235" s="25"/>
      <c r="E235" s="128">
        <v>1250</v>
      </c>
      <c r="F235" s="131"/>
      <c r="G235" s="18"/>
      <c r="H235" s="129"/>
      <c r="I235" s="128">
        <f>авг.25!I235+F235-E235</f>
        <v>-1250</v>
      </c>
    </row>
    <row r="236" spans="1:9" x14ac:dyDescent="0.25">
      <c r="A236" s="1"/>
      <c r="B236" s="16">
        <v>219</v>
      </c>
      <c r="C236" s="14"/>
      <c r="D236" s="25"/>
      <c r="E236" s="128">
        <v>1250</v>
      </c>
      <c r="F236" s="131"/>
      <c r="G236" s="18"/>
      <c r="H236" s="129"/>
      <c r="I236" s="128">
        <f>авг.25!I236+F236-E236</f>
        <v>-11250</v>
      </c>
    </row>
    <row r="237" spans="1:9" x14ac:dyDescent="0.25">
      <c r="A237" s="1"/>
      <c r="B237" s="16">
        <v>220</v>
      </c>
      <c r="C237" s="14"/>
      <c r="D237" s="25"/>
      <c r="E237" s="128">
        <v>1250</v>
      </c>
      <c r="F237" s="131"/>
      <c r="G237" s="18"/>
      <c r="H237" s="129"/>
      <c r="I237" s="128">
        <f>авг.25!I237+F237-E237</f>
        <v>10000</v>
      </c>
    </row>
    <row r="238" spans="1:9" x14ac:dyDescent="0.25">
      <c r="A238" s="1"/>
      <c r="B238" s="16">
        <v>221</v>
      </c>
      <c r="C238" s="14"/>
      <c r="D238" s="25"/>
      <c r="E238" s="128">
        <v>1250</v>
      </c>
      <c r="F238" s="131">
        <v>3750</v>
      </c>
      <c r="G238" s="18">
        <v>942353</v>
      </c>
      <c r="H238" s="129">
        <v>45904</v>
      </c>
      <c r="I238" s="128">
        <f>авг.25!I238+F238-E238</f>
        <v>13500</v>
      </c>
    </row>
    <row r="239" spans="1:9" x14ac:dyDescent="0.25">
      <c r="A239" s="1"/>
      <c r="B239" s="16">
        <v>222</v>
      </c>
      <c r="C239" s="14"/>
      <c r="D239" s="25"/>
      <c r="E239" s="128">
        <v>1250</v>
      </c>
      <c r="F239" s="131">
        <v>24300</v>
      </c>
      <c r="G239" s="18">
        <v>708280</v>
      </c>
      <c r="H239" s="129">
        <v>45929</v>
      </c>
      <c r="I239" s="128">
        <f>авг.25!I239+F239-E239</f>
        <v>13050</v>
      </c>
    </row>
    <row r="240" spans="1:9" x14ac:dyDescent="0.25">
      <c r="A240" s="1"/>
      <c r="B240" s="16">
        <v>223</v>
      </c>
      <c r="C240" s="14"/>
      <c r="D240" s="25"/>
      <c r="E240" s="128">
        <v>1250</v>
      </c>
      <c r="F240" s="131"/>
      <c r="G240" s="18"/>
      <c r="H240" s="129"/>
      <c r="I240" s="128">
        <f>авг.25!I240+F240-E240</f>
        <v>-11250</v>
      </c>
    </row>
    <row r="241" spans="1:9" x14ac:dyDescent="0.25">
      <c r="A241" s="1"/>
      <c r="B241" s="16">
        <v>224</v>
      </c>
      <c r="C241" s="14"/>
      <c r="D241" s="25"/>
      <c r="E241" s="128">
        <v>1250</v>
      </c>
      <c r="F241" s="131"/>
      <c r="G241" s="18"/>
      <c r="H241" s="129"/>
      <c r="I241" s="128">
        <f>авг.25!I241+F241-E241</f>
        <v>-11250</v>
      </c>
    </row>
    <row r="242" spans="1:9" x14ac:dyDescent="0.25">
      <c r="A242" s="1"/>
      <c r="B242" s="16">
        <v>225</v>
      </c>
      <c r="C242" s="14"/>
      <c r="D242" s="25"/>
      <c r="E242" s="128">
        <v>1250</v>
      </c>
      <c r="F242" s="131">
        <v>1250</v>
      </c>
      <c r="G242" s="18">
        <v>64333</v>
      </c>
      <c r="H242" s="129">
        <v>45915</v>
      </c>
      <c r="I242" s="128">
        <f>авг.25!I242+F242-E242</f>
        <v>0</v>
      </c>
    </row>
    <row r="243" spans="1:9" x14ac:dyDescent="0.25">
      <c r="A243" s="1"/>
      <c r="B243" s="16">
        <v>226</v>
      </c>
      <c r="C243" s="14"/>
      <c r="D243" s="25"/>
      <c r="E243" s="128">
        <v>1250</v>
      </c>
      <c r="F243" s="131"/>
      <c r="G243" s="18"/>
      <c r="H243" s="129"/>
      <c r="I243" s="128">
        <f>авг.25!I243+F243-E243</f>
        <v>3750</v>
      </c>
    </row>
    <row r="244" spans="1:9" x14ac:dyDescent="0.25">
      <c r="A244" s="1"/>
      <c r="B244" s="16">
        <v>227</v>
      </c>
      <c r="C244" s="14"/>
      <c r="D244" s="25"/>
      <c r="E244" s="128">
        <v>1250</v>
      </c>
      <c r="F244" s="131">
        <v>3750</v>
      </c>
      <c r="G244" s="18">
        <v>646799</v>
      </c>
      <c r="H244" s="129">
        <v>45921</v>
      </c>
      <c r="I244" s="128">
        <f>авг.25!I244+F244-E244</f>
        <v>-7500</v>
      </c>
    </row>
    <row r="245" spans="1:9" x14ac:dyDescent="0.25">
      <c r="A245" s="1"/>
      <c r="B245" s="16">
        <v>228</v>
      </c>
      <c r="C245" s="14"/>
      <c r="D245" s="25"/>
      <c r="E245" s="128">
        <v>1250</v>
      </c>
      <c r="F245" s="131"/>
      <c r="G245" s="18"/>
      <c r="H245" s="129"/>
      <c r="I245" s="128">
        <f>авг.25!I245+F245-E245</f>
        <v>-11250</v>
      </c>
    </row>
    <row r="246" spans="1:9" x14ac:dyDescent="0.25">
      <c r="A246" s="1"/>
      <c r="B246" s="16">
        <v>229</v>
      </c>
      <c r="C246" s="14"/>
      <c r="D246" s="25"/>
      <c r="E246" s="128">
        <v>1250</v>
      </c>
      <c r="F246" s="131"/>
      <c r="G246" s="18"/>
      <c r="H246" s="129"/>
      <c r="I246" s="128">
        <f>авг.25!I246+F246-E246</f>
        <v>-6250</v>
      </c>
    </row>
    <row r="247" spans="1:9" x14ac:dyDescent="0.25">
      <c r="A247" s="1"/>
      <c r="B247" s="16">
        <v>230</v>
      </c>
      <c r="C247" s="14"/>
      <c r="D247" s="25"/>
      <c r="E247" s="128">
        <v>1250</v>
      </c>
      <c r="F247" s="131"/>
      <c r="G247" s="18"/>
      <c r="H247" s="129"/>
      <c r="I247" s="128">
        <f>авг.25!I247+F247-E247</f>
        <v>-11250</v>
      </c>
    </row>
    <row r="248" spans="1:9" x14ac:dyDescent="0.25">
      <c r="A248" s="1"/>
      <c r="B248" s="16">
        <v>231</v>
      </c>
      <c r="C248" s="14"/>
      <c r="D248" s="25"/>
      <c r="E248" s="128">
        <v>1250</v>
      </c>
      <c r="F248" s="131"/>
      <c r="G248" s="18"/>
      <c r="H248" s="129"/>
      <c r="I248" s="128">
        <f>авг.25!I248+F248-E248</f>
        <v>-3750</v>
      </c>
    </row>
    <row r="249" spans="1:9" x14ac:dyDescent="0.25">
      <c r="A249" s="1"/>
      <c r="B249" s="16">
        <v>232</v>
      </c>
      <c r="C249" s="14"/>
      <c r="D249" s="25"/>
      <c r="E249" s="128">
        <v>1250</v>
      </c>
      <c r="F249" s="131"/>
      <c r="G249" s="18"/>
      <c r="H249" s="129"/>
      <c r="I249" s="128">
        <f>авг.25!I249+F249-E249</f>
        <v>-1250</v>
      </c>
    </row>
    <row r="250" spans="1:9" x14ac:dyDescent="0.25">
      <c r="A250" s="1"/>
      <c r="B250" s="16">
        <v>233</v>
      </c>
      <c r="C250" s="64"/>
      <c r="D250" s="25"/>
      <c r="E250" s="128">
        <v>1250</v>
      </c>
      <c r="F250" s="131">
        <v>1250</v>
      </c>
      <c r="G250" s="18">
        <v>385328</v>
      </c>
      <c r="H250" s="129">
        <v>45915</v>
      </c>
      <c r="I250" s="128">
        <f>авг.25!I250+F250-E250</f>
        <v>0</v>
      </c>
    </row>
    <row r="251" spans="1:9" x14ac:dyDescent="0.25">
      <c r="A251" s="15"/>
      <c r="B251" s="16">
        <v>234</v>
      </c>
      <c r="C251" s="14"/>
      <c r="D251" s="25"/>
      <c r="E251" s="128">
        <v>1250</v>
      </c>
      <c r="F251" s="131">
        <v>1250</v>
      </c>
      <c r="G251" s="18">
        <v>913368</v>
      </c>
      <c r="H251" s="129">
        <v>45918</v>
      </c>
      <c r="I251" s="128">
        <f>авг.25!I251+F251-E251</f>
        <v>0</v>
      </c>
    </row>
    <row r="252" spans="1:9" x14ac:dyDescent="0.25">
      <c r="A252" s="1"/>
      <c r="B252" s="16">
        <v>235</v>
      </c>
      <c r="C252" s="14"/>
      <c r="D252" s="25"/>
      <c r="E252" s="128">
        <v>1250</v>
      </c>
      <c r="F252" s="131"/>
      <c r="G252" s="18"/>
      <c r="H252" s="129"/>
      <c r="I252" s="128">
        <f>авг.25!I252+F252-E252</f>
        <v>-11250</v>
      </c>
    </row>
    <row r="253" spans="1:9" x14ac:dyDescent="0.25">
      <c r="A253" s="1"/>
      <c r="B253" s="16">
        <v>236</v>
      </c>
      <c r="C253" s="14"/>
      <c r="D253" s="25"/>
      <c r="E253" s="128">
        <v>1250</v>
      </c>
      <c r="F253" s="131">
        <v>8000</v>
      </c>
      <c r="G253" s="18">
        <v>488234</v>
      </c>
      <c r="H253" s="129">
        <v>45922</v>
      </c>
      <c r="I253" s="128">
        <f>авг.25!I253+F253-E253</f>
        <v>1250</v>
      </c>
    </row>
    <row r="254" spans="1:9" x14ac:dyDescent="0.25">
      <c r="A254" s="1"/>
      <c r="B254" s="16">
        <v>237</v>
      </c>
      <c r="C254" s="14"/>
      <c r="D254" s="25"/>
      <c r="E254" s="128">
        <v>1250</v>
      </c>
      <c r="F254" s="131">
        <f>1250+1250</f>
        <v>2500</v>
      </c>
      <c r="G254" s="18" t="s">
        <v>1142</v>
      </c>
      <c r="H254" s="129" t="s">
        <v>1143</v>
      </c>
      <c r="I254" s="128">
        <f>авг.25!I254+F254-E254</f>
        <v>-2500</v>
      </c>
    </row>
    <row r="255" spans="1:9" x14ac:dyDescent="0.25">
      <c r="A255" s="1"/>
      <c r="B255" s="16">
        <v>238</v>
      </c>
      <c r="C255" s="14"/>
      <c r="D255" s="25"/>
      <c r="E255" s="128">
        <v>1250</v>
      </c>
      <c r="F255" s="131"/>
      <c r="G255" s="18"/>
      <c r="H255" s="129"/>
      <c r="I255" s="128">
        <f>авг.25!I255+F255-E255</f>
        <v>-3750</v>
      </c>
    </row>
    <row r="256" spans="1:9" x14ac:dyDescent="0.25">
      <c r="A256" s="1"/>
      <c r="B256" s="16">
        <v>239</v>
      </c>
      <c r="C256" s="14"/>
      <c r="D256" s="25"/>
      <c r="E256" s="128">
        <v>1250</v>
      </c>
      <c r="F256" s="131"/>
      <c r="G256" s="18"/>
      <c r="H256" s="129"/>
      <c r="I256" s="128">
        <f>авг.25!I256+F256-E256</f>
        <v>-1250</v>
      </c>
    </row>
    <row r="257" spans="1:9" x14ac:dyDescent="0.25">
      <c r="A257" s="1"/>
      <c r="B257" s="16">
        <v>240</v>
      </c>
      <c r="C257" s="14"/>
      <c r="D257" s="25"/>
      <c r="E257" s="128">
        <v>1250</v>
      </c>
      <c r="F257" s="131">
        <v>1250</v>
      </c>
      <c r="G257" s="18">
        <v>206384</v>
      </c>
      <c r="H257" s="129">
        <v>45916</v>
      </c>
      <c r="I257" s="128">
        <f>авг.25!I257+F257-E257</f>
        <v>2500</v>
      </c>
    </row>
    <row r="258" spans="1:9" x14ac:dyDescent="0.25">
      <c r="A258" s="1"/>
      <c r="B258" s="16">
        <v>241</v>
      </c>
      <c r="C258" s="14"/>
      <c r="D258" s="25"/>
      <c r="E258" s="128"/>
      <c r="F258" s="131"/>
      <c r="G258" s="18"/>
      <c r="H258" s="129"/>
      <c r="I258" s="128">
        <f>авг.25!I258+F258-E258</f>
        <v>0</v>
      </c>
    </row>
    <row r="259" spans="1:9" x14ac:dyDescent="0.25">
      <c r="A259" s="1"/>
      <c r="B259" s="16">
        <v>242</v>
      </c>
      <c r="C259" s="14"/>
      <c r="D259" s="25"/>
      <c r="E259" s="128">
        <v>1250</v>
      </c>
      <c r="F259" s="131">
        <v>22500</v>
      </c>
      <c r="G259" s="18">
        <v>236818</v>
      </c>
      <c r="H259" s="129">
        <v>45924</v>
      </c>
      <c r="I259" s="128">
        <f>авг.25!I259+F259-E259</f>
        <v>11250</v>
      </c>
    </row>
    <row r="260" spans="1:9" x14ac:dyDescent="0.25">
      <c r="A260" s="1"/>
      <c r="B260" s="16">
        <v>243</v>
      </c>
      <c r="C260" s="14"/>
      <c r="D260" s="25"/>
      <c r="E260" s="128">
        <v>1250</v>
      </c>
      <c r="F260" s="131"/>
      <c r="G260" s="18"/>
      <c r="H260" s="129"/>
      <c r="I260" s="128">
        <f>авг.25!I260+F260-E260</f>
        <v>-11250</v>
      </c>
    </row>
    <row r="261" spans="1:9" x14ac:dyDescent="0.25">
      <c r="A261" s="1"/>
      <c r="B261" s="16">
        <v>244</v>
      </c>
      <c r="C261" s="14"/>
      <c r="D261" s="25"/>
      <c r="E261" s="128">
        <v>1250</v>
      </c>
      <c r="F261" s="131"/>
      <c r="G261" s="18"/>
      <c r="H261" s="129"/>
      <c r="I261" s="128">
        <f>авг.25!I261+F261-E261</f>
        <v>27500</v>
      </c>
    </row>
    <row r="262" spans="1:9" x14ac:dyDescent="0.25">
      <c r="A262" s="1"/>
      <c r="B262" s="16">
        <v>245</v>
      </c>
      <c r="C262" s="14"/>
      <c r="D262" s="25"/>
      <c r="E262" s="128">
        <v>1250</v>
      </c>
      <c r="F262" s="131"/>
      <c r="G262" s="18"/>
      <c r="H262" s="129"/>
      <c r="I262" s="128">
        <f>авг.25!I262+F262-E262</f>
        <v>-11250</v>
      </c>
    </row>
    <row r="263" spans="1:9" x14ac:dyDescent="0.25">
      <c r="A263" s="1"/>
      <c r="B263" s="16">
        <v>246</v>
      </c>
      <c r="C263" s="14"/>
      <c r="D263" s="25"/>
      <c r="E263" s="128">
        <v>1250</v>
      </c>
      <c r="F263" s="131">
        <v>1250</v>
      </c>
      <c r="G263" s="18">
        <v>682654</v>
      </c>
      <c r="H263" s="129">
        <v>45916</v>
      </c>
      <c r="I263" s="128">
        <f>авг.25!I263+F263-E263</f>
        <v>0</v>
      </c>
    </row>
    <row r="264" spans="1:9" x14ac:dyDescent="0.25">
      <c r="A264" s="1"/>
      <c r="B264" s="16">
        <v>247</v>
      </c>
      <c r="C264" s="14"/>
      <c r="D264" s="25"/>
      <c r="E264" s="128">
        <v>1250</v>
      </c>
      <c r="F264" s="131">
        <v>1250</v>
      </c>
      <c r="G264" s="18">
        <v>683856</v>
      </c>
      <c r="H264" s="129">
        <v>45903</v>
      </c>
      <c r="I264" s="128">
        <f>авг.25!I264+F264-E264</f>
        <v>0</v>
      </c>
    </row>
    <row r="265" spans="1:9" x14ac:dyDescent="0.25">
      <c r="A265" s="1"/>
      <c r="B265" s="16">
        <v>248</v>
      </c>
      <c r="C265" s="14"/>
      <c r="D265" s="25"/>
      <c r="E265" s="128">
        <v>1250</v>
      </c>
      <c r="F265" s="131"/>
      <c r="G265" s="18"/>
      <c r="H265" s="129"/>
      <c r="I265" s="128">
        <f>авг.25!I265+F265-E265</f>
        <v>-2500</v>
      </c>
    </row>
    <row r="266" spans="1:9" x14ac:dyDescent="0.25">
      <c r="A266" s="1"/>
      <c r="B266" s="16">
        <v>249</v>
      </c>
      <c r="C266" s="14"/>
      <c r="D266" s="25"/>
      <c r="E266" s="128">
        <v>1250</v>
      </c>
      <c r="F266" s="131"/>
      <c r="G266" s="18"/>
      <c r="H266" s="129"/>
      <c r="I266" s="128">
        <f>авг.25!I266+F266-E266</f>
        <v>-2500</v>
      </c>
    </row>
    <row r="267" spans="1:9" x14ac:dyDescent="0.25">
      <c r="A267" s="1"/>
      <c r="B267" s="16">
        <v>250</v>
      </c>
      <c r="C267" s="14"/>
      <c r="D267" s="25"/>
      <c r="E267" s="128">
        <v>1250</v>
      </c>
      <c r="F267" s="131"/>
      <c r="G267" s="18"/>
      <c r="H267" s="129"/>
      <c r="I267" s="128">
        <f>авг.25!I267+F267-E267</f>
        <v>-2500</v>
      </c>
    </row>
    <row r="268" spans="1:9" x14ac:dyDescent="0.25">
      <c r="A268" s="1"/>
      <c r="B268" s="16" t="s">
        <v>36</v>
      </c>
      <c r="C268" s="64"/>
      <c r="D268" s="25"/>
      <c r="E268" s="128">
        <v>1250</v>
      </c>
      <c r="F268" s="131"/>
      <c r="G268" s="18"/>
      <c r="H268" s="129"/>
      <c r="I268" s="128">
        <f>авг.25!I268+F268-E268</f>
        <v>-10000</v>
      </c>
    </row>
    <row r="269" spans="1:9" x14ac:dyDescent="0.25">
      <c r="A269" s="1"/>
      <c r="B269" s="16">
        <v>251</v>
      </c>
      <c r="C269" s="64"/>
      <c r="D269" s="25"/>
      <c r="E269" s="128">
        <v>1250</v>
      </c>
      <c r="F269" s="131">
        <v>1250</v>
      </c>
      <c r="G269" s="18">
        <v>135321</v>
      </c>
      <c r="H269" s="129">
        <v>45929</v>
      </c>
      <c r="I269" s="128">
        <f>авг.25!I269+F269-E269</f>
        <v>0</v>
      </c>
    </row>
    <row r="270" spans="1:9" x14ac:dyDescent="0.25">
      <c r="A270" s="15"/>
      <c r="B270" s="16">
        <v>252</v>
      </c>
      <c r="C270" s="14"/>
      <c r="D270" s="25"/>
      <c r="E270" s="128">
        <v>1250</v>
      </c>
      <c r="F270" s="131"/>
      <c r="G270" s="18"/>
      <c r="H270" s="129"/>
      <c r="I270" s="128">
        <f>авг.25!I270+F270-E270</f>
        <v>-2325</v>
      </c>
    </row>
    <row r="271" spans="1:9" x14ac:dyDescent="0.25">
      <c r="A271" s="1"/>
      <c r="B271" s="16">
        <v>253</v>
      </c>
      <c r="C271" s="14"/>
      <c r="D271" s="25"/>
      <c r="E271" s="128">
        <v>1250</v>
      </c>
      <c r="F271" s="131"/>
      <c r="G271" s="18"/>
      <c r="H271" s="129"/>
      <c r="I271" s="128">
        <f>авг.25!I271+F271-E271</f>
        <v>3750</v>
      </c>
    </row>
    <row r="272" spans="1:9" x14ac:dyDescent="0.25">
      <c r="A272" s="1"/>
      <c r="B272" s="16">
        <v>254</v>
      </c>
      <c r="C272" s="14"/>
      <c r="D272" s="25"/>
      <c r="E272" s="128">
        <v>1250</v>
      </c>
      <c r="F272" s="131"/>
      <c r="G272" s="18"/>
      <c r="H272" s="129"/>
      <c r="I272" s="128">
        <f>авг.25!I272+F272-E272</f>
        <v>-4150</v>
      </c>
    </row>
    <row r="273" spans="1:9" x14ac:dyDescent="0.25">
      <c r="A273" s="1"/>
      <c r="B273" s="16">
        <v>255</v>
      </c>
      <c r="C273" s="14"/>
      <c r="D273" s="25"/>
      <c r="E273" s="128">
        <v>1250</v>
      </c>
      <c r="F273" s="131">
        <v>1250</v>
      </c>
      <c r="G273" s="18">
        <v>558270</v>
      </c>
      <c r="H273" s="129">
        <v>45912</v>
      </c>
      <c r="I273" s="128">
        <f>авг.25!I273+F273-E273</f>
        <v>0</v>
      </c>
    </row>
    <row r="274" spans="1:9" x14ac:dyDescent="0.25">
      <c r="A274" s="1"/>
      <c r="B274" s="16">
        <v>256</v>
      </c>
      <c r="C274" s="14"/>
      <c r="D274" s="25"/>
      <c r="E274" s="128">
        <v>1250</v>
      </c>
      <c r="F274" s="131">
        <v>1250</v>
      </c>
      <c r="G274" s="18">
        <v>320047</v>
      </c>
      <c r="H274" s="129">
        <v>45915</v>
      </c>
      <c r="I274" s="128">
        <f>авг.25!I274+F274-E274</f>
        <v>-1250</v>
      </c>
    </row>
    <row r="275" spans="1:9" x14ac:dyDescent="0.25">
      <c r="A275" s="15"/>
      <c r="B275" s="16">
        <v>257</v>
      </c>
      <c r="C275" s="14"/>
      <c r="D275" s="25"/>
      <c r="E275" s="128">
        <v>1250</v>
      </c>
      <c r="F275" s="131">
        <v>2500</v>
      </c>
      <c r="G275" s="18">
        <v>758512</v>
      </c>
      <c r="H275" s="129">
        <v>45911</v>
      </c>
      <c r="I275" s="128">
        <f>авг.25!I275+F275-E275</f>
        <v>0</v>
      </c>
    </row>
    <row r="276" spans="1:9" x14ac:dyDescent="0.25">
      <c r="A276" s="1"/>
      <c r="B276" s="16">
        <v>258</v>
      </c>
      <c r="C276" s="14"/>
      <c r="D276" s="25"/>
      <c r="E276" s="128">
        <v>1250</v>
      </c>
      <c r="F276" s="131"/>
      <c r="G276" s="18"/>
      <c r="H276" s="129"/>
      <c r="I276" s="128">
        <f>авг.25!I276+F276-E276</f>
        <v>0</v>
      </c>
    </row>
    <row r="277" spans="1:9" x14ac:dyDescent="0.25">
      <c r="A277" s="1"/>
      <c r="B277" s="16">
        <v>259</v>
      </c>
      <c r="C277" s="14"/>
      <c r="D277" s="25"/>
      <c r="E277" s="128">
        <v>1250</v>
      </c>
      <c r="F277" s="131"/>
      <c r="G277" s="18"/>
      <c r="H277" s="129"/>
      <c r="I277" s="128">
        <f>авг.25!I277+F277-E277</f>
        <v>-11250</v>
      </c>
    </row>
    <row r="278" spans="1:9" x14ac:dyDescent="0.25">
      <c r="A278" s="1"/>
      <c r="B278" s="16">
        <v>260</v>
      </c>
      <c r="C278" s="14"/>
      <c r="D278" s="25"/>
      <c r="E278" s="128">
        <v>1250</v>
      </c>
      <c r="F278" s="131"/>
      <c r="G278" s="18"/>
      <c r="H278" s="129"/>
      <c r="I278" s="128">
        <f>авг.25!I278+F278-E278</f>
        <v>0</v>
      </c>
    </row>
    <row r="279" spans="1:9" x14ac:dyDescent="0.25">
      <c r="A279" s="1"/>
      <c r="B279" s="16">
        <v>261</v>
      </c>
      <c r="C279" s="64"/>
      <c r="D279" s="25"/>
      <c r="E279" s="128">
        <v>1250</v>
      </c>
      <c r="F279" s="131">
        <v>1300</v>
      </c>
      <c r="G279" s="18">
        <v>502180</v>
      </c>
      <c r="H279" s="129">
        <v>45915</v>
      </c>
      <c r="I279" s="128">
        <f>авг.25!I279+F279-E279</f>
        <v>16050</v>
      </c>
    </row>
    <row r="280" spans="1:9" x14ac:dyDescent="0.25">
      <c r="A280" s="15"/>
      <c r="B280" s="16">
        <v>262</v>
      </c>
      <c r="C280" s="45"/>
      <c r="D280" s="25"/>
      <c r="E280" s="128">
        <v>1250</v>
      </c>
      <c r="F280" s="131">
        <v>2500</v>
      </c>
      <c r="G280" s="18">
        <v>438992</v>
      </c>
      <c r="H280" s="129">
        <v>45904</v>
      </c>
      <c r="I280" s="128">
        <f>авг.25!I280+F280-E280</f>
        <v>-1250</v>
      </c>
    </row>
    <row r="281" spans="1:9" x14ac:dyDescent="0.25">
      <c r="A281" s="1"/>
      <c r="B281" s="16">
        <v>263</v>
      </c>
      <c r="C281" s="14"/>
      <c r="D281" s="25"/>
      <c r="E281" s="128"/>
      <c r="F281" s="131"/>
      <c r="G281" s="18"/>
      <c r="H281" s="129"/>
      <c r="I281" s="128">
        <f>авг.25!I281+F281-E281</f>
        <v>0</v>
      </c>
    </row>
    <row r="282" spans="1:9" x14ac:dyDescent="0.25">
      <c r="A282" s="1"/>
      <c r="B282" s="16">
        <v>264</v>
      </c>
      <c r="C282" s="14"/>
      <c r="D282" s="25"/>
      <c r="E282" s="128">
        <v>1250</v>
      </c>
      <c r="F282" s="131"/>
      <c r="G282" s="18"/>
      <c r="H282" s="129"/>
      <c r="I282" s="128">
        <f>авг.25!I282+F282-E282</f>
        <v>-2500</v>
      </c>
    </row>
    <row r="283" spans="1:9" x14ac:dyDescent="0.25">
      <c r="A283" s="1"/>
      <c r="B283" s="16">
        <v>265</v>
      </c>
      <c r="C283" s="14"/>
      <c r="D283" s="25"/>
      <c r="E283" s="128">
        <v>1250</v>
      </c>
      <c r="F283" s="131"/>
      <c r="G283" s="18"/>
      <c r="H283" s="129"/>
      <c r="I283" s="128">
        <f>авг.25!I283+F283-E283</f>
        <v>-6250</v>
      </c>
    </row>
    <row r="284" spans="1:9" x14ac:dyDescent="0.25">
      <c r="A284" s="1"/>
      <c r="B284" s="16">
        <v>266</v>
      </c>
      <c r="C284" s="14"/>
      <c r="D284" s="25"/>
      <c r="E284" s="128">
        <v>1250</v>
      </c>
      <c r="F284" s="131">
        <v>23750</v>
      </c>
      <c r="G284" s="18">
        <v>241316</v>
      </c>
      <c r="H284" s="129">
        <v>45924</v>
      </c>
      <c r="I284" s="128">
        <f>авг.25!I284+F284-E284</f>
        <v>12500</v>
      </c>
    </row>
    <row r="285" spans="1:9" x14ac:dyDescent="0.25">
      <c r="A285" s="1"/>
      <c r="B285" s="16">
        <v>267</v>
      </c>
      <c r="C285" s="14"/>
      <c r="D285" s="25"/>
      <c r="E285" s="128">
        <v>1250</v>
      </c>
      <c r="F285" s="131"/>
      <c r="G285" s="18"/>
      <c r="H285" s="129"/>
      <c r="I285" s="128">
        <f>авг.25!I285+F285-E285</f>
        <v>-11250</v>
      </c>
    </row>
    <row r="286" spans="1:9" x14ac:dyDescent="0.25">
      <c r="A286" s="1"/>
      <c r="B286" s="16">
        <v>268</v>
      </c>
      <c r="C286" s="14"/>
      <c r="D286" s="25"/>
      <c r="E286" s="128">
        <v>1250</v>
      </c>
      <c r="F286" s="131"/>
      <c r="G286" s="18"/>
      <c r="H286" s="129"/>
      <c r="I286" s="128">
        <f>авг.25!I286+F286-E286</f>
        <v>-11250</v>
      </c>
    </row>
    <row r="287" spans="1:9" x14ac:dyDescent="0.25">
      <c r="A287" s="1"/>
      <c r="B287" s="16">
        <v>269</v>
      </c>
      <c r="C287" s="14"/>
      <c r="D287" s="25"/>
      <c r="E287" s="128">
        <v>1250</v>
      </c>
      <c r="F287" s="131">
        <v>1250</v>
      </c>
      <c r="G287" s="18">
        <v>466338</v>
      </c>
      <c r="H287" s="129">
        <v>45914</v>
      </c>
      <c r="I287" s="128">
        <f>авг.25!I287+F287-E287</f>
        <v>0</v>
      </c>
    </row>
    <row r="288" spans="1:9" x14ac:dyDescent="0.25">
      <c r="A288" s="1"/>
      <c r="B288" s="16">
        <v>270</v>
      </c>
      <c r="C288" s="14"/>
      <c r="D288" s="25"/>
      <c r="E288" s="128">
        <v>1250</v>
      </c>
      <c r="F288" s="131">
        <v>1250</v>
      </c>
      <c r="G288" s="18" t="s">
        <v>1151</v>
      </c>
      <c r="H288" s="129">
        <v>45919</v>
      </c>
      <c r="I288" s="128">
        <f>авг.25!I288+F288-E288</f>
        <v>0</v>
      </c>
    </row>
    <row r="289" spans="1:9" x14ac:dyDescent="0.25">
      <c r="A289" s="1"/>
      <c r="B289" s="16">
        <v>271</v>
      </c>
      <c r="C289" s="14"/>
      <c r="D289" s="25"/>
      <c r="E289" s="128">
        <v>1250</v>
      </c>
      <c r="F289" s="131"/>
      <c r="G289" s="18"/>
      <c r="H289" s="129"/>
      <c r="I289" s="128">
        <f>авг.25!I289+F289-E289</f>
        <v>-3750</v>
      </c>
    </row>
    <row r="290" spans="1:9" x14ac:dyDescent="0.25">
      <c r="A290" s="1"/>
      <c r="B290" s="16">
        <v>272</v>
      </c>
      <c r="C290" s="14"/>
      <c r="D290" s="25"/>
      <c r="E290" s="128">
        <v>1250</v>
      </c>
      <c r="F290" s="131"/>
      <c r="G290" s="18"/>
      <c r="H290" s="129"/>
      <c r="I290" s="128">
        <f>авг.25!I290+F290-E290</f>
        <v>-11250</v>
      </c>
    </row>
    <row r="291" spans="1:9" x14ac:dyDescent="0.25">
      <c r="A291" s="1"/>
      <c r="B291" s="16" t="s">
        <v>23</v>
      </c>
      <c r="C291" s="14"/>
      <c r="D291" s="25"/>
      <c r="E291" s="128">
        <v>1250</v>
      </c>
      <c r="F291" s="131">
        <v>3750</v>
      </c>
      <c r="G291" s="18">
        <v>354162</v>
      </c>
      <c r="H291" s="129">
        <v>45922</v>
      </c>
      <c r="I291" s="128">
        <f>авг.25!I291+F291-E291</f>
        <v>-50</v>
      </c>
    </row>
    <row r="292" spans="1:9" x14ac:dyDescent="0.25">
      <c r="A292" s="1"/>
      <c r="B292" s="16">
        <v>273</v>
      </c>
      <c r="C292" s="14"/>
      <c r="D292" s="25"/>
      <c r="E292" s="128"/>
      <c r="F292" s="131"/>
      <c r="G292" s="18"/>
      <c r="H292" s="129"/>
      <c r="I292" s="128">
        <f>авг.25!I292+F292-E292</f>
        <v>0</v>
      </c>
    </row>
    <row r="293" spans="1:9" x14ac:dyDescent="0.25">
      <c r="A293" s="1"/>
      <c r="B293" s="16">
        <v>274</v>
      </c>
      <c r="C293" s="14"/>
      <c r="D293" s="25"/>
      <c r="E293" s="128">
        <v>1250</v>
      </c>
      <c r="F293" s="131"/>
      <c r="G293" s="18"/>
      <c r="H293" s="129"/>
      <c r="I293" s="128">
        <f>авг.25!I293+F293-E293</f>
        <v>-1250</v>
      </c>
    </row>
    <row r="294" spans="1:9" x14ac:dyDescent="0.25">
      <c r="A294" s="1"/>
      <c r="B294" s="16">
        <v>275</v>
      </c>
      <c r="C294" s="14"/>
      <c r="D294" s="25"/>
      <c r="E294" s="128">
        <v>1250</v>
      </c>
      <c r="F294" s="131"/>
      <c r="G294" s="18"/>
      <c r="H294" s="129"/>
      <c r="I294" s="128">
        <f>авг.25!I294+F294-E294</f>
        <v>3750</v>
      </c>
    </row>
    <row r="295" spans="1:9" x14ac:dyDescent="0.25">
      <c r="A295" s="1"/>
      <c r="B295" s="16">
        <v>276</v>
      </c>
      <c r="C295" s="14"/>
      <c r="D295" s="25"/>
      <c r="E295" s="128">
        <v>1250</v>
      </c>
      <c r="F295" s="131"/>
      <c r="G295" s="18"/>
      <c r="H295" s="129"/>
      <c r="I295" s="128">
        <f>авг.25!I295+F295-E295</f>
        <v>1250</v>
      </c>
    </row>
    <row r="296" spans="1:9" x14ac:dyDescent="0.25">
      <c r="A296" s="1"/>
      <c r="B296" s="16">
        <v>277</v>
      </c>
      <c r="C296" s="14"/>
      <c r="D296" s="25"/>
      <c r="E296" s="128">
        <v>1250</v>
      </c>
      <c r="F296" s="131"/>
      <c r="G296" s="18"/>
      <c r="H296" s="129"/>
      <c r="I296" s="128">
        <f>авг.25!I296+F296-E296</f>
        <v>-10000</v>
      </c>
    </row>
    <row r="297" spans="1:9" x14ac:dyDescent="0.25">
      <c r="A297" s="15"/>
      <c r="B297" s="16">
        <v>278</v>
      </c>
      <c r="C297" s="64"/>
      <c r="D297" s="25"/>
      <c r="E297" s="128">
        <v>1250</v>
      </c>
      <c r="F297" s="131"/>
      <c r="G297" s="18"/>
      <c r="H297" s="129"/>
      <c r="I297" s="128">
        <f>авг.25!I297+F297-E297</f>
        <v>-11250</v>
      </c>
    </row>
    <row r="298" spans="1:9" x14ac:dyDescent="0.25">
      <c r="A298" s="15"/>
      <c r="B298" s="16">
        <v>279</v>
      </c>
      <c r="C298" s="14"/>
      <c r="D298" s="25"/>
      <c r="E298" s="128">
        <v>1250</v>
      </c>
      <c r="F298" s="131">
        <v>1250</v>
      </c>
      <c r="G298" s="18">
        <v>755889</v>
      </c>
      <c r="H298" s="129">
        <v>45922</v>
      </c>
      <c r="I298" s="128">
        <f>авг.25!I298+F298-E298</f>
        <v>-6250</v>
      </c>
    </row>
    <row r="299" spans="1:9" x14ac:dyDescent="0.25">
      <c r="A299" s="1"/>
      <c r="B299" s="16">
        <v>280</v>
      </c>
      <c r="C299" s="14"/>
      <c r="D299" s="25"/>
      <c r="E299" s="128">
        <v>1250</v>
      </c>
      <c r="F299" s="131">
        <v>1250</v>
      </c>
      <c r="G299" s="18" t="s">
        <v>1128</v>
      </c>
      <c r="H299" s="129">
        <v>45901</v>
      </c>
      <c r="I299" s="128">
        <f>авг.25!I299+F299-E299</f>
        <v>-2500</v>
      </c>
    </row>
    <row r="300" spans="1:9" x14ac:dyDescent="0.25">
      <c r="A300" s="1"/>
      <c r="B300" s="16">
        <v>281</v>
      </c>
      <c r="C300" s="64"/>
      <c r="D300" s="25"/>
      <c r="E300" s="128">
        <v>1250</v>
      </c>
      <c r="F300" s="131"/>
      <c r="G300" s="18"/>
      <c r="H300" s="129"/>
      <c r="I300" s="128">
        <f>авг.25!I300+F300-E300</f>
        <v>-8750</v>
      </c>
    </row>
    <row r="301" spans="1:9" x14ac:dyDescent="0.25">
      <c r="A301" s="15"/>
      <c r="B301" s="16">
        <v>282</v>
      </c>
      <c r="C301" s="14"/>
      <c r="D301" s="25"/>
      <c r="E301" s="128">
        <v>1250</v>
      </c>
      <c r="F301" s="131"/>
      <c r="G301" s="18"/>
      <c r="H301" s="129"/>
      <c r="I301" s="128">
        <f>авг.25!I301+F301-E301</f>
        <v>1000</v>
      </c>
    </row>
    <row r="302" spans="1:9" x14ac:dyDescent="0.25">
      <c r="A302" s="1"/>
      <c r="B302" s="16">
        <v>283</v>
      </c>
      <c r="C302" s="67"/>
      <c r="D302" s="25"/>
      <c r="E302" s="128">
        <v>1250</v>
      </c>
      <c r="F302" s="131"/>
      <c r="G302" s="18"/>
      <c r="H302" s="129"/>
      <c r="I302" s="128">
        <f>авг.25!I302+F302-E302</f>
        <v>-1150</v>
      </c>
    </row>
    <row r="303" spans="1:9" x14ac:dyDescent="0.25">
      <c r="A303" s="15"/>
      <c r="B303" s="16" t="s">
        <v>16</v>
      </c>
      <c r="C303" s="14"/>
      <c r="D303" s="25"/>
      <c r="E303" s="128">
        <v>1250</v>
      </c>
      <c r="F303" s="131"/>
      <c r="G303" s="18"/>
      <c r="H303" s="129"/>
      <c r="I303" s="128">
        <f>авг.25!I303+F303-E303</f>
        <v>-5150</v>
      </c>
    </row>
    <row r="304" spans="1:9" x14ac:dyDescent="0.25">
      <c r="A304" s="1"/>
      <c r="B304" s="16">
        <v>284</v>
      </c>
      <c r="C304" s="14"/>
      <c r="D304" s="25"/>
      <c r="E304" s="128"/>
      <c r="F304" s="131"/>
      <c r="G304" s="18"/>
      <c r="H304" s="129"/>
      <c r="I304" s="128">
        <f>авг.25!I304+F304-E304</f>
        <v>0</v>
      </c>
    </row>
    <row r="305" spans="1:9" x14ac:dyDescent="0.25">
      <c r="A305" s="1"/>
      <c r="B305" s="16">
        <v>285</v>
      </c>
      <c r="C305" s="14"/>
      <c r="D305" s="25"/>
      <c r="E305" s="128">
        <v>1250</v>
      </c>
      <c r="F305" s="131"/>
      <c r="G305" s="18"/>
      <c r="H305" s="129"/>
      <c r="I305" s="128">
        <f>авг.25!I305+F305-E305</f>
        <v>-11250</v>
      </c>
    </row>
    <row r="306" spans="1:9" x14ac:dyDescent="0.25">
      <c r="A306" s="1"/>
      <c r="B306" s="16" t="s">
        <v>31</v>
      </c>
      <c r="C306" s="14"/>
      <c r="D306" s="25"/>
      <c r="E306" s="128">
        <v>1250</v>
      </c>
      <c r="F306" s="131"/>
      <c r="G306" s="18"/>
      <c r="H306" s="129"/>
      <c r="I306" s="128">
        <f>авг.25!I306+F306-E306</f>
        <v>-11250</v>
      </c>
    </row>
    <row r="307" spans="1:9" x14ac:dyDescent="0.25">
      <c r="A307" s="1"/>
      <c r="B307" s="16">
        <v>286</v>
      </c>
      <c r="C307" s="14"/>
      <c r="D307" s="25"/>
      <c r="E307" s="128">
        <v>1250</v>
      </c>
      <c r="F307" s="131"/>
      <c r="G307" s="18"/>
      <c r="H307" s="129"/>
      <c r="I307" s="128">
        <f>авг.25!I307+F307-E307</f>
        <v>-11250</v>
      </c>
    </row>
    <row r="308" spans="1:9" x14ac:dyDescent="0.25">
      <c r="A308" s="1"/>
      <c r="B308" s="16">
        <v>287</v>
      </c>
      <c r="C308" s="14"/>
      <c r="D308" s="25"/>
      <c r="E308" s="128">
        <v>1250</v>
      </c>
      <c r="F308" s="131"/>
      <c r="G308" s="18"/>
      <c r="H308" s="129"/>
      <c r="I308" s="128">
        <f>авг.25!I308+F308-E308</f>
        <v>-8750</v>
      </c>
    </row>
    <row r="309" spans="1:9" x14ac:dyDescent="0.25">
      <c r="A309" s="15"/>
      <c r="B309" s="16">
        <v>288</v>
      </c>
      <c r="C309" s="14"/>
      <c r="D309" s="25"/>
      <c r="E309" s="128">
        <v>1250</v>
      </c>
      <c r="F309" s="131">
        <v>2500</v>
      </c>
      <c r="G309" s="18" t="s">
        <v>1150</v>
      </c>
      <c r="H309" s="129">
        <v>45912</v>
      </c>
      <c r="I309" s="128">
        <f>авг.25!I309+F309-E309</f>
        <v>0</v>
      </c>
    </row>
    <row r="310" spans="1:9" x14ac:dyDescent="0.25">
      <c r="A310" s="1"/>
      <c r="B310" s="16">
        <v>289</v>
      </c>
      <c r="C310" s="14"/>
      <c r="D310" s="25"/>
      <c r="E310" s="128">
        <v>1250</v>
      </c>
      <c r="F310" s="131">
        <f>2500+2500</f>
        <v>5000</v>
      </c>
      <c r="G310" s="18" t="s">
        <v>1139</v>
      </c>
      <c r="H310" s="129">
        <v>45911</v>
      </c>
      <c r="I310" s="128">
        <f>авг.25!I310+F310-E310</f>
        <v>1250</v>
      </c>
    </row>
    <row r="311" spans="1:9" x14ac:dyDescent="0.25">
      <c r="A311" s="1"/>
      <c r="B311" s="16">
        <v>290</v>
      </c>
      <c r="C311" s="14"/>
      <c r="D311" s="25"/>
      <c r="E311" s="128"/>
      <c r="F311" s="131"/>
      <c r="G311" s="18"/>
      <c r="H311" s="129"/>
      <c r="I311" s="128">
        <f>авг.25!I311+F311-E311</f>
        <v>0</v>
      </c>
    </row>
    <row r="312" spans="1:9" x14ac:dyDescent="0.25">
      <c r="A312" s="1"/>
      <c r="B312" s="16">
        <v>291</v>
      </c>
      <c r="C312" s="14"/>
      <c r="D312" s="25"/>
      <c r="E312" s="128">
        <v>1250</v>
      </c>
      <c r="F312" s="131"/>
      <c r="G312" s="18"/>
      <c r="H312" s="129"/>
      <c r="I312" s="128">
        <f>авг.25!I312+F312-E312</f>
        <v>-1250</v>
      </c>
    </row>
    <row r="313" spans="1:9" x14ac:dyDescent="0.25">
      <c r="A313" s="1"/>
      <c r="B313" s="16">
        <v>292</v>
      </c>
      <c r="C313" s="14"/>
      <c r="D313" s="25"/>
      <c r="E313" s="128">
        <v>1250</v>
      </c>
      <c r="F313" s="131"/>
      <c r="G313" s="18"/>
      <c r="H313" s="129"/>
      <c r="I313" s="128">
        <f>авг.25!I313+F313-E313</f>
        <v>-11250</v>
      </c>
    </row>
    <row r="314" spans="1:9" x14ac:dyDescent="0.25">
      <c r="A314" s="1"/>
      <c r="B314" s="16">
        <v>293</v>
      </c>
      <c r="C314" s="14"/>
      <c r="D314" s="25"/>
      <c r="E314" s="128">
        <v>1250</v>
      </c>
      <c r="F314" s="131"/>
      <c r="G314" s="18"/>
      <c r="H314" s="129"/>
      <c r="I314" s="128">
        <f>авг.25!I314+F314-E314</f>
        <v>-6700</v>
      </c>
    </row>
    <row r="315" spans="1:9" x14ac:dyDescent="0.25">
      <c r="A315" s="1"/>
      <c r="B315" s="16">
        <v>294</v>
      </c>
      <c r="C315" s="14"/>
      <c r="D315" s="25"/>
      <c r="E315" s="128">
        <v>1250</v>
      </c>
      <c r="F315" s="131"/>
      <c r="G315" s="18"/>
      <c r="H315" s="129"/>
      <c r="I315" s="128">
        <f>авг.25!I315+F315-E315</f>
        <v>-11250</v>
      </c>
    </row>
    <row r="316" spans="1:9" x14ac:dyDescent="0.25">
      <c r="A316" s="1"/>
      <c r="B316" s="16">
        <v>295</v>
      </c>
      <c r="C316" s="14"/>
      <c r="D316" s="25"/>
      <c r="E316" s="128">
        <v>1250</v>
      </c>
      <c r="F316" s="131">
        <v>5000</v>
      </c>
      <c r="G316" s="18">
        <v>4305</v>
      </c>
      <c r="H316" s="129">
        <v>45917</v>
      </c>
      <c r="I316" s="128">
        <f>авг.25!I316+F316-E316</f>
        <v>-100</v>
      </c>
    </row>
    <row r="317" spans="1:9" x14ac:dyDescent="0.25">
      <c r="A317" s="1"/>
      <c r="B317" s="16">
        <v>296</v>
      </c>
      <c r="C317" s="14"/>
      <c r="D317" s="25"/>
      <c r="E317" s="128">
        <v>1250</v>
      </c>
      <c r="F317" s="131"/>
      <c r="G317" s="18"/>
      <c r="H317" s="129"/>
      <c r="I317" s="128">
        <f>авг.25!I317+F317-E317</f>
        <v>-11250</v>
      </c>
    </row>
    <row r="318" spans="1:9" x14ac:dyDescent="0.25">
      <c r="A318" s="1"/>
      <c r="B318" s="16">
        <v>297</v>
      </c>
      <c r="C318" s="14"/>
      <c r="D318" s="25"/>
      <c r="E318" s="128">
        <v>1250</v>
      </c>
      <c r="F318" s="131"/>
      <c r="G318" s="18"/>
      <c r="H318" s="129"/>
      <c r="I318" s="128">
        <f>авг.25!I318+F318-E318</f>
        <v>-11250</v>
      </c>
    </row>
    <row r="319" spans="1:9" x14ac:dyDescent="0.25">
      <c r="A319" s="1"/>
      <c r="B319" s="16">
        <v>298</v>
      </c>
      <c r="C319" s="14"/>
      <c r="D319" s="25"/>
      <c r="E319" s="128">
        <v>1250</v>
      </c>
      <c r="F319" s="131"/>
      <c r="G319" s="18"/>
      <c r="H319" s="129"/>
      <c r="I319" s="128">
        <f>авг.25!I319+F319-E319</f>
        <v>-11250</v>
      </c>
    </row>
    <row r="320" spans="1:9" x14ac:dyDescent="0.25">
      <c r="A320" s="1"/>
      <c r="B320" s="16">
        <v>299</v>
      </c>
      <c r="C320" s="14"/>
      <c r="D320" s="25"/>
      <c r="E320" s="128">
        <v>1250</v>
      </c>
      <c r="F320" s="131"/>
      <c r="G320" s="18"/>
      <c r="H320" s="129"/>
      <c r="I320" s="128">
        <f>авг.25!I320+F320-E320</f>
        <v>1250</v>
      </c>
    </row>
    <row r="321" spans="1:9" x14ac:dyDescent="0.25">
      <c r="A321" s="1"/>
      <c r="B321" s="16">
        <v>300</v>
      </c>
      <c r="C321" s="14"/>
      <c r="D321" s="25"/>
      <c r="E321" s="128">
        <v>1250</v>
      </c>
      <c r="F321" s="131"/>
      <c r="G321" s="18"/>
      <c r="H321" s="129"/>
      <c r="I321" s="128">
        <f>авг.25!I321+F321-E321</f>
        <v>-8250</v>
      </c>
    </row>
    <row r="322" spans="1:9" x14ac:dyDescent="0.25">
      <c r="A322" s="1"/>
      <c r="B322" s="16">
        <v>301</v>
      </c>
      <c r="C322" s="14"/>
      <c r="D322" s="25"/>
      <c r="E322" s="128">
        <v>1250</v>
      </c>
      <c r="F322" s="131"/>
      <c r="G322" s="18"/>
      <c r="H322" s="129"/>
      <c r="I322" s="128">
        <f>авг.25!I322+F322-E322</f>
        <v>-11250</v>
      </c>
    </row>
    <row r="323" spans="1:9" x14ac:dyDescent="0.25">
      <c r="A323" s="1"/>
      <c r="B323" s="16">
        <v>302</v>
      </c>
      <c r="C323" s="14"/>
      <c r="D323" s="25"/>
      <c r="E323" s="128">
        <v>1250</v>
      </c>
      <c r="F323" s="131"/>
      <c r="G323" s="18"/>
      <c r="H323" s="129"/>
      <c r="I323" s="128">
        <f>авг.25!I323+F323-E323</f>
        <v>-11250</v>
      </c>
    </row>
    <row r="324" spans="1:9" x14ac:dyDescent="0.25">
      <c r="A324" s="1"/>
      <c r="B324" s="16">
        <v>303</v>
      </c>
      <c r="C324" s="14"/>
      <c r="D324" s="25"/>
      <c r="E324" s="128">
        <v>1250</v>
      </c>
      <c r="F324" s="131"/>
      <c r="G324" s="18"/>
      <c r="H324" s="129"/>
      <c r="I324" s="128">
        <f>авг.25!I324+F324-E324</f>
        <v>-2500</v>
      </c>
    </row>
    <row r="325" spans="1:9" x14ac:dyDescent="0.25">
      <c r="A325" s="1"/>
      <c r="B325" s="16">
        <v>304</v>
      </c>
      <c r="C325" s="14"/>
      <c r="D325" s="25"/>
      <c r="E325" s="128"/>
      <c r="F325" s="131"/>
      <c r="G325" s="18"/>
      <c r="H325" s="129"/>
      <c r="I325" s="128">
        <f>авг.25!I325+F325-E325</f>
        <v>0</v>
      </c>
    </row>
    <row r="326" spans="1:9" x14ac:dyDescent="0.25">
      <c r="A326" s="8"/>
      <c r="B326" s="16">
        <v>305</v>
      </c>
      <c r="C326" s="14"/>
      <c r="D326" s="25"/>
      <c r="E326" s="128">
        <v>1250</v>
      </c>
      <c r="F326" s="131"/>
      <c r="G326" s="18"/>
      <c r="H326" s="129"/>
      <c r="I326" s="128">
        <f>авг.25!I326+F326-E326</f>
        <v>-3750</v>
      </c>
    </row>
    <row r="327" spans="1:9" x14ac:dyDescent="0.25">
      <c r="A327" s="69"/>
      <c r="B327" s="16">
        <v>306</v>
      </c>
      <c r="C327" s="62"/>
      <c r="D327" s="25"/>
      <c r="E327" s="128">
        <v>1250</v>
      </c>
      <c r="F327" s="131">
        <v>2500</v>
      </c>
      <c r="G327" s="18">
        <v>598025</v>
      </c>
      <c r="H327" s="129">
        <v>45921</v>
      </c>
      <c r="I327" s="128">
        <f>авг.25!I327+F327-E327</f>
        <v>2500</v>
      </c>
    </row>
    <row r="328" spans="1:9" x14ac:dyDescent="0.25">
      <c r="A328" s="69"/>
      <c r="B328" s="16">
        <v>307</v>
      </c>
      <c r="C328" s="45"/>
      <c r="D328" s="25"/>
      <c r="E328" s="128">
        <v>1250</v>
      </c>
      <c r="F328" s="131">
        <v>1250</v>
      </c>
      <c r="G328" s="18">
        <v>809273</v>
      </c>
      <c r="H328" s="129">
        <v>45905</v>
      </c>
      <c r="I328" s="128">
        <f>авг.25!I328+F328-E328</f>
        <v>5000</v>
      </c>
    </row>
    <row r="329" spans="1:9" x14ac:dyDescent="0.25">
      <c r="A329" s="69"/>
      <c r="B329" s="16">
        <v>308</v>
      </c>
      <c r="C329" s="45"/>
      <c r="D329" s="25"/>
      <c r="E329" s="128">
        <v>1250</v>
      </c>
      <c r="F329" s="131"/>
      <c r="G329" s="18"/>
      <c r="H329" s="129"/>
      <c r="I329" s="128">
        <f>авг.25!I329+F329-E329</f>
        <v>-1250</v>
      </c>
    </row>
    <row r="330" spans="1:9" x14ac:dyDescent="0.25">
      <c r="A330" s="69"/>
      <c r="B330" s="16">
        <v>309</v>
      </c>
      <c r="C330" s="45"/>
      <c r="D330" s="25"/>
      <c r="E330" s="128">
        <v>1250</v>
      </c>
      <c r="F330" s="131">
        <v>1250</v>
      </c>
      <c r="G330" s="18">
        <v>304967</v>
      </c>
      <c r="H330" s="129">
        <v>45915</v>
      </c>
      <c r="I330" s="128">
        <f>авг.25!I330+F330-E330</f>
        <v>0</v>
      </c>
    </row>
    <row r="331" spans="1:9" x14ac:dyDescent="0.25">
      <c r="A331" s="69"/>
      <c r="B331" s="16">
        <v>310</v>
      </c>
      <c r="C331" s="45"/>
      <c r="D331" s="25"/>
      <c r="E331" s="128">
        <v>1250</v>
      </c>
      <c r="F331" s="131"/>
      <c r="G331" s="18"/>
      <c r="H331" s="129"/>
      <c r="I331" s="128">
        <f>авг.25!I331+F331-E331</f>
        <v>12500</v>
      </c>
    </row>
    <row r="332" spans="1:9" x14ac:dyDescent="0.25">
      <c r="A332" s="69"/>
      <c r="B332" s="16">
        <v>311</v>
      </c>
      <c r="C332" s="45"/>
      <c r="D332" s="25"/>
      <c r="E332" s="128">
        <v>1250</v>
      </c>
      <c r="F332" s="131">
        <v>1250</v>
      </c>
      <c r="G332" s="18">
        <v>523408</v>
      </c>
      <c r="H332" s="129">
        <v>45919</v>
      </c>
      <c r="I332" s="128">
        <f>авг.25!I332+F332-E332</f>
        <v>0</v>
      </c>
    </row>
    <row r="333" spans="1:9" x14ac:dyDescent="0.25">
      <c r="A333" s="69"/>
      <c r="B333" s="16">
        <v>312</v>
      </c>
      <c r="C333" s="45"/>
      <c r="D333" s="25"/>
      <c r="E333" s="128">
        <v>1250</v>
      </c>
      <c r="F333" s="131"/>
      <c r="G333" s="18"/>
      <c r="H333" s="129"/>
      <c r="I333" s="128">
        <f>авг.25!I333+F333-E333</f>
        <v>12500</v>
      </c>
    </row>
    <row r="334" spans="1:9" x14ac:dyDescent="0.25">
      <c r="A334" s="69"/>
      <c r="B334" s="16">
        <v>313</v>
      </c>
      <c r="C334" s="45"/>
      <c r="D334" s="25"/>
      <c r="E334" s="128"/>
      <c r="F334" s="131"/>
      <c r="G334" s="18"/>
      <c r="H334" s="129"/>
      <c r="I334" s="128">
        <f>авг.25!I334+F334-E334</f>
        <v>0</v>
      </c>
    </row>
    <row r="335" spans="1:9" x14ac:dyDescent="0.25">
      <c r="A335" s="69"/>
      <c r="B335" s="16">
        <v>314</v>
      </c>
      <c r="C335" s="45"/>
      <c r="D335" s="25"/>
      <c r="E335" s="128">
        <v>1250</v>
      </c>
      <c r="F335" s="131"/>
      <c r="G335" s="18"/>
      <c r="H335" s="129"/>
      <c r="I335" s="128">
        <f>авг.25!I335+F335-E335</f>
        <v>-250</v>
      </c>
    </row>
    <row r="336" spans="1:9" x14ac:dyDescent="0.25">
      <c r="A336" s="69"/>
      <c r="B336" s="16">
        <v>315</v>
      </c>
      <c r="C336" s="45"/>
      <c r="D336" s="25"/>
      <c r="E336" s="128"/>
      <c r="F336" s="131"/>
      <c r="G336" s="18"/>
      <c r="H336" s="129"/>
      <c r="I336" s="128">
        <f>авг.25!I336+F336-E336</f>
        <v>0</v>
      </c>
    </row>
    <row r="337" spans="1:9" x14ac:dyDescent="0.25">
      <c r="A337" s="69"/>
      <c r="B337" s="16">
        <v>316</v>
      </c>
      <c r="C337" s="14"/>
      <c r="D337" s="25"/>
      <c r="E337" s="128">
        <v>1250</v>
      </c>
      <c r="F337" s="131">
        <v>1250</v>
      </c>
      <c r="G337" s="18">
        <v>639343</v>
      </c>
      <c r="H337" s="129">
        <v>45918</v>
      </c>
      <c r="I337" s="128">
        <f>авг.25!I337+F337-E337</f>
        <v>0</v>
      </c>
    </row>
    <row r="338" spans="1:9" x14ac:dyDescent="0.25">
      <c r="C338" s="30"/>
      <c r="D338" s="28"/>
      <c r="E338" s="87">
        <f>SUM(E4:E337)</f>
        <v>363750</v>
      </c>
      <c r="F338" s="115">
        <f>SUM(F4:F337)</f>
        <v>358687</v>
      </c>
      <c r="G338" s="28"/>
      <c r="H338" s="28"/>
    </row>
    <row r="339" spans="1:9" x14ac:dyDescent="0.25">
      <c r="C339" s="42"/>
    </row>
    <row r="340" spans="1:9" x14ac:dyDescent="0.25">
      <c r="C340" s="42"/>
    </row>
    <row r="341" spans="1:9" x14ac:dyDescent="0.25">
      <c r="C341" s="42"/>
    </row>
    <row r="342" spans="1:9" x14ac:dyDescent="0.25">
      <c r="C342" s="42"/>
    </row>
    <row r="343" spans="1:9" x14ac:dyDescent="0.25">
      <c r="C343" s="42"/>
    </row>
    <row r="344" spans="1:9" x14ac:dyDescent="0.25">
      <c r="C344" s="42"/>
    </row>
    <row r="345" spans="1:9" x14ac:dyDescent="0.25">
      <c r="C345" s="42"/>
    </row>
    <row r="346" spans="1:9" x14ac:dyDescent="0.25">
      <c r="C346" s="42"/>
    </row>
    <row r="347" spans="1:9" x14ac:dyDescent="0.25">
      <c r="C347" s="42"/>
    </row>
    <row r="348" spans="1:9" x14ac:dyDescent="0.25">
      <c r="C348" s="42"/>
    </row>
    <row r="349" spans="1:9" x14ac:dyDescent="0.25">
      <c r="C349" s="42"/>
    </row>
    <row r="350" spans="1:9" x14ac:dyDescent="0.25">
      <c r="C350" s="42"/>
    </row>
    <row r="351" spans="1:9" x14ac:dyDescent="0.25">
      <c r="C351" s="42"/>
    </row>
    <row r="352" spans="1:9" x14ac:dyDescent="0.25">
      <c r="C352" s="42"/>
    </row>
    <row r="353" spans="3:3" x14ac:dyDescent="0.25">
      <c r="C353" s="42"/>
    </row>
    <row r="354" spans="3:3" x14ac:dyDescent="0.25">
      <c r="C354" s="42"/>
    </row>
    <row r="355" spans="3:3" x14ac:dyDescent="0.25">
      <c r="C355" s="42"/>
    </row>
    <row r="356" spans="3:3" x14ac:dyDescent="0.25">
      <c r="C356" s="42"/>
    </row>
    <row r="357" spans="3:3" x14ac:dyDescent="0.25">
      <c r="C357" s="42"/>
    </row>
    <row r="358" spans="3:3" x14ac:dyDescent="0.25">
      <c r="C358" s="42"/>
    </row>
    <row r="359" spans="3:3" x14ac:dyDescent="0.25">
      <c r="C359" s="42"/>
    </row>
    <row r="360" spans="3:3" x14ac:dyDescent="0.25">
      <c r="C360" s="42"/>
    </row>
    <row r="361" spans="3:3" x14ac:dyDescent="0.25">
      <c r="C361" s="42"/>
    </row>
    <row r="362" spans="3:3" x14ac:dyDescent="0.25">
      <c r="C362" s="42"/>
    </row>
    <row r="363" spans="3:3" x14ac:dyDescent="0.25">
      <c r="C363" s="42"/>
    </row>
    <row r="364" spans="3:3" x14ac:dyDescent="0.25">
      <c r="C364" s="42"/>
    </row>
    <row r="365" spans="3:3" x14ac:dyDescent="0.25">
      <c r="C365" s="42"/>
    </row>
    <row r="366" spans="3:3" x14ac:dyDescent="0.25">
      <c r="C366" s="42"/>
    </row>
    <row r="367" spans="3:3" x14ac:dyDescent="0.25">
      <c r="C367" s="42"/>
    </row>
    <row r="368" spans="3:3" x14ac:dyDescent="0.25">
      <c r="C368" s="42"/>
    </row>
    <row r="369" spans="3:3" x14ac:dyDescent="0.25">
      <c r="C369" s="42"/>
    </row>
    <row r="370" spans="3:3" x14ac:dyDescent="0.25">
      <c r="C370" s="42"/>
    </row>
    <row r="371" spans="3:3" x14ac:dyDescent="0.25">
      <c r="C371" s="42"/>
    </row>
    <row r="372" spans="3:3" x14ac:dyDescent="0.25">
      <c r="C372" s="42"/>
    </row>
    <row r="373" spans="3:3" x14ac:dyDescent="0.25">
      <c r="C373" s="42"/>
    </row>
    <row r="374" spans="3:3" x14ac:dyDescent="0.25">
      <c r="C374" s="42"/>
    </row>
    <row r="375" spans="3:3" x14ac:dyDescent="0.25">
      <c r="C375" s="42"/>
    </row>
    <row r="376" spans="3:3" x14ac:dyDescent="0.25">
      <c r="C376" s="42"/>
    </row>
    <row r="377" spans="3:3" x14ac:dyDescent="0.25">
      <c r="C377" s="42"/>
    </row>
    <row r="378" spans="3:3" x14ac:dyDescent="0.25">
      <c r="C378" s="42"/>
    </row>
    <row r="379" spans="3:3" x14ac:dyDescent="0.25">
      <c r="C379" s="42"/>
    </row>
    <row r="380" spans="3:3" x14ac:dyDescent="0.25">
      <c r="C380" s="42"/>
    </row>
    <row r="381" spans="3:3" x14ac:dyDescent="0.25">
      <c r="C381" s="42"/>
    </row>
    <row r="382" spans="3:3" x14ac:dyDescent="0.25">
      <c r="C382" s="42"/>
    </row>
    <row r="383" spans="3:3" x14ac:dyDescent="0.25">
      <c r="C383" s="42"/>
    </row>
    <row r="384" spans="3:3" x14ac:dyDescent="0.25">
      <c r="C384" s="42"/>
    </row>
    <row r="385" spans="3:3" x14ac:dyDescent="0.25">
      <c r="C385" s="42"/>
    </row>
    <row r="386" spans="3:3" x14ac:dyDescent="0.25">
      <c r="C386" s="42"/>
    </row>
    <row r="387" spans="3:3" x14ac:dyDescent="0.25">
      <c r="C387" s="42"/>
    </row>
    <row r="388" spans="3:3" x14ac:dyDescent="0.25">
      <c r="C388" s="42"/>
    </row>
    <row r="389" spans="3:3" x14ac:dyDescent="0.25">
      <c r="C389" s="42"/>
    </row>
    <row r="390" spans="3:3" x14ac:dyDescent="0.25">
      <c r="C390" s="42"/>
    </row>
    <row r="391" spans="3:3" x14ac:dyDescent="0.25">
      <c r="C391" s="42"/>
    </row>
    <row r="392" spans="3:3" x14ac:dyDescent="0.25">
      <c r="C392" s="42"/>
    </row>
    <row r="393" spans="3:3" x14ac:dyDescent="0.25">
      <c r="C393" s="42"/>
    </row>
    <row r="394" spans="3:3" x14ac:dyDescent="0.25">
      <c r="C394" s="42"/>
    </row>
    <row r="395" spans="3:3" x14ac:dyDescent="0.25">
      <c r="C395" s="42"/>
    </row>
    <row r="396" spans="3:3" x14ac:dyDescent="0.25">
      <c r="C396" s="42"/>
    </row>
    <row r="397" spans="3:3" x14ac:dyDescent="0.25">
      <c r="C397" s="42"/>
    </row>
    <row r="398" spans="3:3" x14ac:dyDescent="0.25">
      <c r="C398" s="42"/>
    </row>
    <row r="399" spans="3:3" x14ac:dyDescent="0.25">
      <c r="C399" s="42"/>
    </row>
    <row r="400" spans="3:3" x14ac:dyDescent="0.25">
      <c r="C400" s="42"/>
    </row>
    <row r="401" spans="3:3" x14ac:dyDescent="0.25">
      <c r="C401" s="42"/>
    </row>
    <row r="402" spans="3:3" x14ac:dyDescent="0.25">
      <c r="C402" s="42"/>
    </row>
    <row r="403" spans="3:3" x14ac:dyDescent="0.25">
      <c r="C403" s="42"/>
    </row>
    <row r="404" spans="3:3" x14ac:dyDescent="0.25">
      <c r="C404" s="42"/>
    </row>
    <row r="405" spans="3:3" x14ac:dyDescent="0.25">
      <c r="C405" s="42"/>
    </row>
    <row r="406" spans="3:3" x14ac:dyDescent="0.25">
      <c r="C406" s="42"/>
    </row>
    <row r="407" spans="3:3" x14ac:dyDescent="0.25">
      <c r="C407" s="42"/>
    </row>
    <row r="408" spans="3:3" x14ac:dyDescent="0.25">
      <c r="C408" s="42"/>
    </row>
    <row r="409" spans="3:3" x14ac:dyDescent="0.25">
      <c r="C409" s="42"/>
    </row>
    <row r="410" spans="3:3" x14ac:dyDescent="0.25">
      <c r="C410" s="42"/>
    </row>
    <row r="411" spans="3:3" x14ac:dyDescent="0.25">
      <c r="C411" s="42"/>
    </row>
    <row r="412" spans="3:3" x14ac:dyDescent="0.25">
      <c r="C412" s="42"/>
    </row>
    <row r="413" spans="3:3" x14ac:dyDescent="0.25">
      <c r="C413" s="42"/>
    </row>
    <row r="414" spans="3:3" x14ac:dyDescent="0.25">
      <c r="C414" s="42"/>
    </row>
    <row r="415" spans="3:3" x14ac:dyDescent="0.25">
      <c r="C415" s="42"/>
    </row>
    <row r="416" spans="3:3" x14ac:dyDescent="0.25">
      <c r="C416" s="42"/>
    </row>
    <row r="417" spans="3:3" x14ac:dyDescent="0.25">
      <c r="C417" s="42"/>
    </row>
    <row r="418" spans="3:3" x14ac:dyDescent="0.25">
      <c r="C418" s="42"/>
    </row>
    <row r="419" spans="3:3" x14ac:dyDescent="0.25">
      <c r="C419" s="42"/>
    </row>
    <row r="420" spans="3:3" x14ac:dyDescent="0.25">
      <c r="C420" s="42"/>
    </row>
    <row r="421" spans="3:3" x14ac:dyDescent="0.25">
      <c r="C421" s="42"/>
    </row>
    <row r="422" spans="3:3" x14ac:dyDescent="0.25">
      <c r="C422" s="42"/>
    </row>
    <row r="423" spans="3:3" x14ac:dyDescent="0.25">
      <c r="C423" s="42"/>
    </row>
    <row r="424" spans="3:3" x14ac:dyDescent="0.25">
      <c r="C424" s="42"/>
    </row>
    <row r="425" spans="3:3" x14ac:dyDescent="0.25">
      <c r="C425" s="42"/>
    </row>
    <row r="426" spans="3:3" x14ac:dyDescent="0.25">
      <c r="C426" s="42"/>
    </row>
    <row r="427" spans="3:3" x14ac:dyDescent="0.25">
      <c r="C427" s="42"/>
    </row>
    <row r="428" spans="3:3" x14ac:dyDescent="0.25">
      <c r="C428" s="42"/>
    </row>
    <row r="429" spans="3:3" x14ac:dyDescent="0.25">
      <c r="C429" s="42"/>
    </row>
    <row r="430" spans="3:3" x14ac:dyDescent="0.25">
      <c r="C430" s="42"/>
    </row>
    <row r="431" spans="3:3" x14ac:dyDescent="0.25">
      <c r="C431" s="42"/>
    </row>
    <row r="432" spans="3:3" x14ac:dyDescent="0.25">
      <c r="C432" s="42"/>
    </row>
    <row r="433" spans="3:3" x14ac:dyDescent="0.25">
      <c r="C433" s="42"/>
    </row>
    <row r="434" spans="3:3" x14ac:dyDescent="0.25">
      <c r="C434" s="42"/>
    </row>
    <row r="435" spans="3:3" x14ac:dyDescent="0.25">
      <c r="C435" s="42"/>
    </row>
    <row r="436" spans="3:3" x14ac:dyDescent="0.25">
      <c r="C436" s="42"/>
    </row>
    <row r="437" spans="3:3" x14ac:dyDescent="0.25">
      <c r="C437" s="42"/>
    </row>
    <row r="438" spans="3:3" x14ac:dyDescent="0.25">
      <c r="C438" s="42"/>
    </row>
    <row r="439" spans="3:3" x14ac:dyDescent="0.25">
      <c r="C439" s="42"/>
    </row>
    <row r="440" spans="3:3" x14ac:dyDescent="0.25">
      <c r="C440" s="42"/>
    </row>
    <row r="441" spans="3:3" x14ac:dyDescent="0.25">
      <c r="C441" s="42"/>
    </row>
    <row r="442" spans="3:3" x14ac:dyDescent="0.25">
      <c r="C442" s="42"/>
    </row>
    <row r="443" spans="3:3" x14ac:dyDescent="0.25">
      <c r="C443" s="42"/>
    </row>
    <row r="444" spans="3:3" x14ac:dyDescent="0.25">
      <c r="C444" s="42"/>
    </row>
    <row r="445" spans="3:3" x14ac:dyDescent="0.25">
      <c r="C445" s="42"/>
    </row>
    <row r="446" spans="3:3" x14ac:dyDescent="0.25">
      <c r="C446" s="42"/>
    </row>
    <row r="447" spans="3:3" x14ac:dyDescent="0.25">
      <c r="C447" s="42"/>
    </row>
    <row r="448" spans="3:3" x14ac:dyDescent="0.25">
      <c r="C448" s="42"/>
    </row>
    <row r="449" spans="3:3" x14ac:dyDescent="0.25">
      <c r="C449" s="42"/>
    </row>
    <row r="450" spans="3:3" x14ac:dyDescent="0.25">
      <c r="C450" s="42"/>
    </row>
    <row r="451" spans="3:3" x14ac:dyDescent="0.25">
      <c r="C451" s="42"/>
    </row>
    <row r="452" spans="3:3" x14ac:dyDescent="0.25">
      <c r="C452" s="42"/>
    </row>
    <row r="453" spans="3:3" x14ac:dyDescent="0.25">
      <c r="C453" s="42"/>
    </row>
    <row r="454" spans="3:3" x14ac:dyDescent="0.25">
      <c r="C454" s="42"/>
    </row>
    <row r="455" spans="3:3" x14ac:dyDescent="0.25">
      <c r="C455" s="42"/>
    </row>
    <row r="456" spans="3:3" x14ac:dyDescent="0.25">
      <c r="C456" s="42"/>
    </row>
    <row r="457" spans="3:3" x14ac:dyDescent="0.25">
      <c r="C457" s="42"/>
    </row>
    <row r="458" spans="3:3" x14ac:dyDescent="0.25">
      <c r="C458" s="42"/>
    </row>
    <row r="459" spans="3:3" x14ac:dyDescent="0.25">
      <c r="C459" s="42"/>
    </row>
    <row r="460" spans="3:3" x14ac:dyDescent="0.25">
      <c r="C460" s="42"/>
    </row>
    <row r="461" spans="3:3" x14ac:dyDescent="0.25">
      <c r="C461" s="42"/>
    </row>
    <row r="462" spans="3:3" x14ac:dyDescent="0.25">
      <c r="C462" s="42"/>
    </row>
    <row r="463" spans="3:3" x14ac:dyDescent="0.25">
      <c r="C463" s="42"/>
    </row>
    <row r="464" spans="3:3" x14ac:dyDescent="0.25">
      <c r="C464" s="42"/>
    </row>
    <row r="465" spans="3:3" x14ac:dyDescent="0.25">
      <c r="C465" s="42"/>
    </row>
    <row r="466" spans="3:3" x14ac:dyDescent="0.25">
      <c r="C466" s="42"/>
    </row>
    <row r="467" spans="3:3" x14ac:dyDescent="0.25">
      <c r="C467" s="42"/>
    </row>
    <row r="468" spans="3:3" x14ac:dyDescent="0.25">
      <c r="C468" s="42"/>
    </row>
    <row r="469" spans="3:3" x14ac:dyDescent="0.25">
      <c r="C469" s="42"/>
    </row>
  </sheetData>
  <autoFilter ref="A3:I3" xr:uid="{00000000-0001-0000-0900-000000000000}"/>
  <mergeCells count="1">
    <mergeCell ref="C1:I2"/>
  </mergeCells>
  <conditionalFormatting sqref="I1:I337">
    <cfRule type="cellIs" dxfId="3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>
    <tabColor theme="6" tint="0.79998168889431442"/>
  </sheetPr>
  <dimension ref="A1:I338"/>
  <sheetViews>
    <sheetView zoomScale="130" zoomScaleNormal="130" workbookViewId="0">
      <selection activeCell="E4" sqref="E4:E337"/>
    </sheetView>
  </sheetViews>
  <sheetFormatPr defaultColWidth="9.140625" defaultRowHeight="15" x14ac:dyDescent="0.25"/>
  <cols>
    <col min="1" max="2" width="9.140625" style="34"/>
    <col min="3" max="3" width="22.42578125" style="42" customWidth="1"/>
    <col min="4" max="4" width="7.7109375" style="34" customWidth="1"/>
    <col min="5" max="5" width="12.7109375" style="43" customWidth="1"/>
    <col min="6" max="6" width="11.7109375" style="137" bestFit="1" customWidth="1"/>
    <col min="7" max="7" width="9.42578125" style="34" bestFit="1" customWidth="1"/>
    <col min="8" max="8" width="10.140625" style="34" bestFit="1" customWidth="1"/>
    <col min="9" max="9" width="13.5703125" style="34" customWidth="1"/>
    <col min="10" max="10" width="10.28515625" style="34" customWidth="1"/>
    <col min="11" max="16384" width="9.140625" style="34"/>
  </cols>
  <sheetData>
    <row r="1" spans="1:9" x14ac:dyDescent="0.25">
      <c r="A1" s="20" t="s">
        <v>0</v>
      </c>
      <c r="B1" s="25" t="s">
        <v>1</v>
      </c>
      <c r="C1" s="151">
        <v>45931</v>
      </c>
      <c r="D1" s="152"/>
      <c r="E1" s="153"/>
      <c r="F1" s="154"/>
      <c r="G1" s="155"/>
      <c r="H1" s="152"/>
      <c r="I1" s="152"/>
    </row>
    <row r="2" spans="1:9" x14ac:dyDescent="0.25">
      <c r="A2" s="21" t="s">
        <v>2</v>
      </c>
      <c r="B2" s="22" t="s">
        <v>3</v>
      </c>
      <c r="C2" s="152"/>
      <c r="D2" s="152"/>
      <c r="E2" s="153"/>
      <c r="F2" s="154"/>
      <c r="G2" s="155"/>
      <c r="H2" s="152"/>
      <c r="I2" s="152"/>
    </row>
    <row r="3" spans="1:9" ht="30" x14ac:dyDescent="0.25">
      <c r="A3" s="25"/>
      <c r="B3" s="25" t="s">
        <v>4</v>
      </c>
      <c r="C3" s="45" t="s">
        <v>5</v>
      </c>
      <c r="D3" s="25" t="s">
        <v>6</v>
      </c>
      <c r="E3" s="29" t="s">
        <v>7</v>
      </c>
      <c r="F3" s="134" t="s">
        <v>8</v>
      </c>
      <c r="G3" s="18" t="s">
        <v>9</v>
      </c>
      <c r="H3" s="25" t="s">
        <v>10</v>
      </c>
      <c r="I3" s="26" t="s">
        <v>11</v>
      </c>
    </row>
    <row r="4" spans="1:9" x14ac:dyDescent="0.25">
      <c r="A4" s="14"/>
      <c r="B4" s="1">
        <v>1</v>
      </c>
      <c r="C4" s="61"/>
      <c r="D4" s="25"/>
      <c r="E4" s="128">
        <v>1250</v>
      </c>
      <c r="F4" s="135">
        <v>1250</v>
      </c>
      <c r="G4" s="18" t="s">
        <v>1193</v>
      </c>
      <c r="H4" s="129">
        <v>45938</v>
      </c>
      <c r="I4" s="27">
        <f>сен.25!I4+F4-E4</f>
        <v>0</v>
      </c>
    </row>
    <row r="5" spans="1:9" x14ac:dyDescent="0.25">
      <c r="A5" s="1"/>
      <c r="B5" s="16">
        <v>2</v>
      </c>
      <c r="C5" s="62"/>
      <c r="D5" s="25"/>
      <c r="E5" s="128">
        <v>1250</v>
      </c>
      <c r="F5" s="135"/>
      <c r="G5" s="18"/>
      <c r="H5" s="129"/>
      <c r="I5" s="27">
        <f>сен.25!I5+F5-E5</f>
        <v>2500</v>
      </c>
    </row>
    <row r="6" spans="1:9" x14ac:dyDescent="0.25">
      <c r="A6" s="1"/>
      <c r="B6" s="16">
        <v>3</v>
      </c>
      <c r="C6" s="14"/>
      <c r="D6" s="25"/>
      <c r="E6" s="128"/>
      <c r="F6" s="135"/>
      <c r="G6" s="18"/>
      <c r="H6" s="129"/>
      <c r="I6" s="27">
        <f>сен.25!I6+F6-E6</f>
        <v>0</v>
      </c>
    </row>
    <row r="7" spans="1:9" x14ac:dyDescent="0.25">
      <c r="A7" s="1"/>
      <c r="B7" s="16">
        <v>4</v>
      </c>
      <c r="C7" s="14"/>
      <c r="D7" s="25"/>
      <c r="E7" s="128">
        <v>1250</v>
      </c>
      <c r="F7" s="135">
        <v>1250</v>
      </c>
      <c r="G7" s="18" t="s">
        <v>1237</v>
      </c>
      <c r="H7" s="129">
        <v>45950</v>
      </c>
      <c r="I7" s="27">
        <f>сен.25!I7+F7-E7</f>
        <v>0</v>
      </c>
    </row>
    <row r="8" spans="1:9" x14ac:dyDescent="0.25">
      <c r="A8" s="1"/>
      <c r="B8" s="16">
        <v>5</v>
      </c>
      <c r="C8" s="14"/>
      <c r="D8" s="25"/>
      <c r="E8" s="128">
        <v>1250</v>
      </c>
      <c r="F8" s="135"/>
      <c r="G8" s="18"/>
      <c r="H8" s="129"/>
      <c r="I8" s="27">
        <f>сен.25!I8+F8-E8</f>
        <v>-2500</v>
      </c>
    </row>
    <row r="9" spans="1:9" x14ac:dyDescent="0.25">
      <c r="A9" s="1"/>
      <c r="B9" s="16">
        <v>6</v>
      </c>
      <c r="C9" s="14"/>
      <c r="D9" s="25"/>
      <c r="E9" s="128">
        <v>1250</v>
      </c>
      <c r="F9" s="135">
        <v>2500</v>
      </c>
      <c r="G9" s="18" t="s">
        <v>1232</v>
      </c>
      <c r="H9" s="129">
        <v>45950</v>
      </c>
      <c r="I9" s="27">
        <f>сен.25!I9+F9-E9</f>
        <v>-2500</v>
      </c>
    </row>
    <row r="10" spans="1:9" x14ac:dyDescent="0.25">
      <c r="A10" s="1"/>
      <c r="B10" s="16">
        <v>7</v>
      </c>
      <c r="C10" s="63"/>
      <c r="D10" s="25"/>
      <c r="E10" s="128">
        <v>1250</v>
      </c>
      <c r="F10" s="135"/>
      <c r="G10" s="18"/>
      <c r="H10" s="129"/>
      <c r="I10" s="27">
        <f>сен.25!I10+F10-E10</f>
        <v>-2500</v>
      </c>
    </row>
    <row r="11" spans="1:9" x14ac:dyDescent="0.25">
      <c r="A11" s="1"/>
      <c r="B11" s="16">
        <v>8</v>
      </c>
      <c r="C11" s="63"/>
      <c r="D11" s="25"/>
      <c r="E11" s="128">
        <v>1250</v>
      </c>
      <c r="F11" s="135">
        <v>15000</v>
      </c>
      <c r="G11" s="18" t="s">
        <v>1181</v>
      </c>
      <c r="H11" s="129">
        <v>45937</v>
      </c>
      <c r="I11" s="27">
        <f>сен.25!I11+F11-E11</f>
        <v>3750</v>
      </c>
    </row>
    <row r="12" spans="1:9" x14ac:dyDescent="0.25">
      <c r="A12" s="1"/>
      <c r="B12" s="16">
        <v>9</v>
      </c>
      <c r="C12" s="14"/>
      <c r="D12" s="25"/>
      <c r="E12" s="128">
        <v>1250</v>
      </c>
      <c r="F12" s="135">
        <v>15000</v>
      </c>
      <c r="G12" s="18" t="s">
        <v>1185</v>
      </c>
      <c r="H12" s="129">
        <v>45937</v>
      </c>
      <c r="I12" s="27">
        <f>сен.25!I12+F12-E12</f>
        <v>17500</v>
      </c>
    </row>
    <row r="13" spans="1:9" x14ac:dyDescent="0.25">
      <c r="A13" s="1"/>
      <c r="B13" s="16">
        <v>10</v>
      </c>
      <c r="C13" s="14"/>
      <c r="D13" s="25"/>
      <c r="E13" s="128">
        <v>1250</v>
      </c>
      <c r="F13" s="135">
        <v>1250</v>
      </c>
      <c r="G13" s="18" t="s">
        <v>1241</v>
      </c>
      <c r="H13" s="129">
        <v>45950</v>
      </c>
      <c r="I13" s="27">
        <f>сен.25!I13+F13-E13</f>
        <v>1250</v>
      </c>
    </row>
    <row r="14" spans="1:9" x14ac:dyDescent="0.25">
      <c r="A14" s="1"/>
      <c r="B14" s="16">
        <v>11</v>
      </c>
      <c r="C14" s="14"/>
      <c r="D14" s="25"/>
      <c r="E14" s="128">
        <v>1250</v>
      </c>
      <c r="F14" s="135">
        <v>1250</v>
      </c>
      <c r="G14" s="18" t="s">
        <v>1238</v>
      </c>
      <c r="H14" s="129">
        <v>45950</v>
      </c>
      <c r="I14" s="27">
        <f>сен.25!I14+F14-E14</f>
        <v>0</v>
      </c>
    </row>
    <row r="15" spans="1:9" x14ac:dyDescent="0.25">
      <c r="A15" s="2"/>
      <c r="B15" s="16">
        <v>12</v>
      </c>
      <c r="C15" s="14"/>
      <c r="D15" s="25"/>
      <c r="E15" s="128">
        <v>1250</v>
      </c>
      <c r="F15" s="135">
        <v>1250</v>
      </c>
      <c r="G15" s="18" t="s">
        <v>1167</v>
      </c>
      <c r="H15" s="129">
        <v>45936</v>
      </c>
      <c r="I15" s="27">
        <f>сен.25!I15+F15-E15</f>
        <v>0</v>
      </c>
    </row>
    <row r="16" spans="1:9" x14ac:dyDescent="0.25">
      <c r="A16" s="1"/>
      <c r="B16" s="16">
        <v>13</v>
      </c>
      <c r="C16" s="14"/>
      <c r="D16" s="25"/>
      <c r="E16" s="128">
        <v>1250</v>
      </c>
      <c r="F16" s="135"/>
      <c r="G16" s="18"/>
      <c r="H16" s="129"/>
      <c r="I16" s="27">
        <f>сен.25!I16+F16-E16</f>
        <v>-12500</v>
      </c>
    </row>
    <row r="17" spans="1:9" x14ac:dyDescent="0.25">
      <c r="A17" s="1"/>
      <c r="B17" s="16">
        <v>14</v>
      </c>
      <c r="C17" s="14"/>
      <c r="D17" s="25"/>
      <c r="E17" s="128">
        <v>1250</v>
      </c>
      <c r="F17" s="135">
        <v>1250</v>
      </c>
      <c r="G17" s="18" t="s">
        <v>1189</v>
      </c>
      <c r="H17" s="129">
        <v>45936</v>
      </c>
      <c r="I17" s="27">
        <f>сен.25!I17+F17-E17</f>
        <v>2751</v>
      </c>
    </row>
    <row r="18" spans="1:9" x14ac:dyDescent="0.25">
      <c r="A18" s="1"/>
      <c r="B18" s="16" t="s">
        <v>20</v>
      </c>
      <c r="C18" s="14"/>
      <c r="D18" s="25"/>
      <c r="E18" s="128">
        <v>1250</v>
      </c>
      <c r="F18" s="135"/>
      <c r="G18" s="18"/>
      <c r="H18" s="129"/>
      <c r="I18" s="27">
        <f>сен.25!I18+F18-E18</f>
        <v>-1500</v>
      </c>
    </row>
    <row r="19" spans="1:9" x14ac:dyDescent="0.25">
      <c r="A19" s="1"/>
      <c r="B19" s="16" t="s">
        <v>15</v>
      </c>
      <c r="C19" s="14"/>
      <c r="D19" s="25"/>
      <c r="E19" s="128">
        <v>1250</v>
      </c>
      <c r="F19" s="135"/>
      <c r="G19" s="18"/>
      <c r="H19" s="129"/>
      <c r="I19" s="27">
        <f>сен.25!I19+F19-E19</f>
        <v>-1500</v>
      </c>
    </row>
    <row r="20" spans="1:9" x14ac:dyDescent="0.25">
      <c r="A20" s="1"/>
      <c r="B20" s="16" t="s">
        <v>19</v>
      </c>
      <c r="C20" s="14"/>
      <c r="D20" s="25"/>
      <c r="E20" s="128">
        <v>1250</v>
      </c>
      <c r="F20" s="135"/>
      <c r="G20" s="18"/>
      <c r="H20" s="129"/>
      <c r="I20" s="27">
        <f>сен.25!I20+F20-E20</f>
        <v>-2500</v>
      </c>
    </row>
    <row r="21" spans="1:9" x14ac:dyDescent="0.25">
      <c r="A21" s="1"/>
      <c r="B21" s="16">
        <v>15</v>
      </c>
      <c r="C21" s="14"/>
      <c r="D21" s="25"/>
      <c r="E21" s="128">
        <v>1250</v>
      </c>
      <c r="F21" s="135">
        <v>1250</v>
      </c>
      <c r="G21" s="18" t="s">
        <v>1231</v>
      </c>
      <c r="H21" s="129">
        <v>45949</v>
      </c>
      <c r="I21" s="27">
        <f>сен.25!I21+F21-E21</f>
        <v>1250</v>
      </c>
    </row>
    <row r="22" spans="1:9" x14ac:dyDescent="0.25">
      <c r="A22" s="1"/>
      <c r="B22" s="16" t="s">
        <v>17</v>
      </c>
      <c r="C22" s="14"/>
      <c r="D22" s="25"/>
      <c r="E22" s="128">
        <v>1250</v>
      </c>
      <c r="F22" s="135">
        <v>1250</v>
      </c>
      <c r="G22" s="18" t="s">
        <v>1244</v>
      </c>
      <c r="H22" s="129">
        <v>45951</v>
      </c>
      <c r="I22" s="27">
        <f>сен.25!I22+F22-E22</f>
        <v>-2050</v>
      </c>
    </row>
    <row r="23" spans="1:9" x14ac:dyDescent="0.25">
      <c r="A23" s="1"/>
      <c r="B23" s="16" t="s">
        <v>27</v>
      </c>
      <c r="C23" s="14"/>
      <c r="D23" s="25"/>
      <c r="E23" s="128">
        <v>1250</v>
      </c>
      <c r="F23" s="135"/>
      <c r="G23" s="18"/>
      <c r="H23" s="129"/>
      <c r="I23" s="27">
        <f>сен.25!I23+F23-E23</f>
        <v>-12500</v>
      </c>
    </row>
    <row r="24" spans="1:9" x14ac:dyDescent="0.25">
      <c r="A24" s="1"/>
      <c r="B24" s="16">
        <v>16</v>
      </c>
      <c r="C24" s="63"/>
      <c r="D24" s="25"/>
      <c r="E24" s="128">
        <v>1250</v>
      </c>
      <c r="F24" s="135">
        <v>1250</v>
      </c>
      <c r="G24" s="18" t="s">
        <v>1267</v>
      </c>
      <c r="H24" s="129">
        <v>45952</v>
      </c>
      <c r="I24" s="27">
        <f>сен.25!I24+F24-E24</f>
        <v>0</v>
      </c>
    </row>
    <row r="25" spans="1:9" x14ac:dyDescent="0.25">
      <c r="A25" s="1"/>
      <c r="B25" s="16">
        <v>17</v>
      </c>
      <c r="C25" s="14"/>
      <c r="D25" s="25"/>
      <c r="E25" s="128">
        <v>1250</v>
      </c>
      <c r="F25" s="135"/>
      <c r="G25" s="18"/>
      <c r="H25" s="129"/>
      <c r="I25" s="27">
        <f>сен.25!I25+F25-E25</f>
        <v>-12500</v>
      </c>
    </row>
    <row r="26" spans="1:9" x14ac:dyDescent="0.25">
      <c r="A26" s="1"/>
      <c r="B26" s="16">
        <v>18</v>
      </c>
      <c r="C26" s="14"/>
      <c r="D26" s="25"/>
      <c r="E26" s="128">
        <v>1250</v>
      </c>
      <c r="F26" s="135">
        <v>1250</v>
      </c>
      <c r="G26" s="18" t="s">
        <v>1220</v>
      </c>
      <c r="H26" s="129">
        <v>45944</v>
      </c>
      <c r="I26" s="27">
        <f>сен.25!I26+F26-E26</f>
        <v>10500</v>
      </c>
    </row>
    <row r="27" spans="1:9" x14ac:dyDescent="0.25">
      <c r="A27" s="15"/>
      <c r="B27" s="16">
        <v>19</v>
      </c>
      <c r="C27" s="64"/>
      <c r="D27" s="25"/>
      <c r="E27" s="128">
        <v>1250</v>
      </c>
      <c r="F27" s="135">
        <v>1250</v>
      </c>
      <c r="G27" s="18" t="s">
        <v>1161</v>
      </c>
      <c r="H27" s="129">
        <v>45933</v>
      </c>
      <c r="I27" s="27">
        <f>сен.25!I27+F27-E27</f>
        <v>28750</v>
      </c>
    </row>
    <row r="28" spans="1:9" x14ac:dyDescent="0.25">
      <c r="A28" s="15"/>
      <c r="B28" s="16">
        <v>20</v>
      </c>
      <c r="C28" s="14"/>
      <c r="D28" s="25"/>
      <c r="E28" s="128">
        <v>1250</v>
      </c>
      <c r="F28" s="135">
        <v>2500</v>
      </c>
      <c r="G28" s="18" t="s">
        <v>1204</v>
      </c>
      <c r="H28" s="129">
        <v>45939</v>
      </c>
      <c r="I28" s="27">
        <f>сен.25!I28+F28-E28</f>
        <v>0</v>
      </c>
    </row>
    <row r="29" spans="1:9" x14ac:dyDescent="0.25">
      <c r="A29" s="2"/>
      <c r="B29" s="16">
        <v>21</v>
      </c>
      <c r="C29" s="14"/>
      <c r="D29" s="25"/>
      <c r="E29" s="128">
        <v>1250</v>
      </c>
      <c r="F29" s="135"/>
      <c r="G29" s="18"/>
      <c r="H29" s="129"/>
      <c r="I29" s="27">
        <f>сен.25!I29+F29-E29</f>
        <v>-6250</v>
      </c>
    </row>
    <row r="30" spans="1:9" x14ac:dyDescent="0.25">
      <c r="A30" s="15"/>
      <c r="B30" s="16">
        <v>22</v>
      </c>
      <c r="C30" s="14"/>
      <c r="D30" s="25"/>
      <c r="E30" s="128">
        <v>1250</v>
      </c>
      <c r="F30" s="135">
        <v>1250</v>
      </c>
      <c r="G30" s="18" t="s">
        <v>1211</v>
      </c>
      <c r="H30" s="129">
        <v>45943</v>
      </c>
      <c r="I30" s="27">
        <f>сен.25!I30+F30-E30</f>
        <v>0</v>
      </c>
    </row>
    <row r="31" spans="1:9" x14ac:dyDescent="0.25">
      <c r="A31" s="1"/>
      <c r="B31" s="16">
        <v>23</v>
      </c>
      <c r="C31" s="14"/>
      <c r="D31" s="25"/>
      <c r="E31" s="128">
        <v>1250</v>
      </c>
      <c r="F31" s="135">
        <v>1250</v>
      </c>
      <c r="G31" s="18" t="s">
        <v>1183</v>
      </c>
      <c r="H31" s="129">
        <v>45937</v>
      </c>
      <c r="I31" s="27">
        <f>сен.25!I31+F31-E31</f>
        <v>-1250</v>
      </c>
    </row>
    <row r="32" spans="1:9" x14ac:dyDescent="0.25">
      <c r="A32" s="1"/>
      <c r="B32" s="16">
        <v>24</v>
      </c>
      <c r="C32" s="14"/>
      <c r="D32" s="25"/>
      <c r="E32" s="128">
        <v>1250</v>
      </c>
      <c r="F32" s="135"/>
      <c r="G32" s="18"/>
      <c r="H32" s="129"/>
      <c r="I32" s="27">
        <f>сен.25!I32+F32-E32</f>
        <v>-2750</v>
      </c>
    </row>
    <row r="33" spans="1:9" x14ac:dyDescent="0.25">
      <c r="A33" s="2"/>
      <c r="B33" s="16">
        <v>25</v>
      </c>
      <c r="C33" s="14"/>
      <c r="D33" s="25"/>
      <c r="E33" s="128">
        <v>1250</v>
      </c>
      <c r="F33" s="135">
        <v>2500</v>
      </c>
      <c r="G33" s="18" t="s">
        <v>1252</v>
      </c>
      <c r="H33" s="129">
        <v>45957</v>
      </c>
      <c r="I33" s="27">
        <f>сен.25!I33+F33-E33</f>
        <v>66250</v>
      </c>
    </row>
    <row r="34" spans="1:9" x14ac:dyDescent="0.25">
      <c r="A34" s="1"/>
      <c r="B34" s="16">
        <v>26</v>
      </c>
      <c r="C34" s="14"/>
      <c r="D34" s="25"/>
      <c r="E34" s="128">
        <v>1250</v>
      </c>
      <c r="F34" s="135"/>
      <c r="G34" s="18"/>
      <c r="H34" s="129"/>
      <c r="I34" s="27">
        <f>сен.25!I34+F34-E34</f>
        <v>-12500</v>
      </c>
    </row>
    <row r="35" spans="1:9" x14ac:dyDescent="0.25">
      <c r="A35" s="1"/>
      <c r="B35" s="16" t="s">
        <v>54</v>
      </c>
      <c r="C35" s="14"/>
      <c r="D35" s="25"/>
      <c r="E35" s="128">
        <v>1250</v>
      </c>
      <c r="F35" s="135"/>
      <c r="G35" s="18"/>
      <c r="H35" s="129"/>
      <c r="I35" s="27">
        <f>сен.25!I35+F35-E35</f>
        <v>11250</v>
      </c>
    </row>
    <row r="36" spans="1:9" x14ac:dyDescent="0.25">
      <c r="A36" s="1"/>
      <c r="B36" s="16">
        <v>27</v>
      </c>
      <c r="C36" s="14"/>
      <c r="D36" s="25"/>
      <c r="E36" s="128">
        <v>1250</v>
      </c>
      <c r="F36" s="135">
        <v>1250</v>
      </c>
      <c r="G36" s="18" t="s">
        <v>1207</v>
      </c>
      <c r="H36" s="129">
        <v>45940</v>
      </c>
      <c r="I36" s="27">
        <f>сен.25!I36+F36-E36</f>
        <v>0</v>
      </c>
    </row>
    <row r="37" spans="1:9" x14ac:dyDescent="0.25">
      <c r="A37" s="1"/>
      <c r="B37" s="16">
        <v>28</v>
      </c>
      <c r="C37" s="14"/>
      <c r="D37" s="25"/>
      <c r="E37" s="128">
        <v>1250</v>
      </c>
      <c r="F37" s="135">
        <v>1250</v>
      </c>
      <c r="G37" s="18" t="s">
        <v>1171</v>
      </c>
      <c r="H37" s="129">
        <v>45936</v>
      </c>
      <c r="I37" s="27">
        <f>сен.25!I37+F37-E37</f>
        <v>-2500</v>
      </c>
    </row>
    <row r="38" spans="1:9" x14ac:dyDescent="0.25">
      <c r="A38" s="15"/>
      <c r="B38" s="16">
        <v>29</v>
      </c>
      <c r="C38" s="65"/>
      <c r="D38" s="25"/>
      <c r="E38" s="128">
        <v>1250</v>
      </c>
      <c r="F38" s="135">
        <v>1250</v>
      </c>
      <c r="G38" s="18" t="s">
        <v>1155</v>
      </c>
      <c r="H38" s="129">
        <v>45932</v>
      </c>
      <c r="I38" s="27">
        <f>сен.25!I38+F38-E38</f>
        <v>-2500</v>
      </c>
    </row>
    <row r="39" spans="1:9" x14ac:dyDescent="0.25">
      <c r="A39" s="15"/>
      <c r="B39" s="16">
        <v>30</v>
      </c>
      <c r="C39" s="14"/>
      <c r="D39" s="25"/>
      <c r="E39" s="128"/>
      <c r="F39" s="135"/>
      <c r="G39" s="18"/>
      <c r="H39" s="129"/>
      <c r="I39" s="27">
        <f>сен.25!I39+F39-E39</f>
        <v>0</v>
      </c>
    </row>
    <row r="40" spans="1:9" x14ac:dyDescent="0.25">
      <c r="A40" s="15"/>
      <c r="B40" s="16">
        <v>31</v>
      </c>
      <c r="C40" s="14"/>
      <c r="D40" s="25"/>
      <c r="E40" s="128">
        <v>1250</v>
      </c>
      <c r="F40" s="135"/>
      <c r="G40" s="18"/>
      <c r="H40" s="129"/>
      <c r="I40" s="27">
        <f>сен.25!I40+F40-E40</f>
        <v>-6250</v>
      </c>
    </row>
    <row r="41" spans="1:9" x14ac:dyDescent="0.25">
      <c r="A41" s="15"/>
      <c r="B41" s="16">
        <v>32</v>
      </c>
      <c r="C41" s="14"/>
      <c r="D41" s="25"/>
      <c r="E41" s="128">
        <v>1250</v>
      </c>
      <c r="F41" s="135">
        <v>10000</v>
      </c>
      <c r="G41" s="18" t="s">
        <v>1230</v>
      </c>
      <c r="H41" s="129">
        <v>45947</v>
      </c>
      <c r="I41" s="27">
        <f>сен.25!I41+F41-E41</f>
        <v>-2500</v>
      </c>
    </row>
    <row r="42" spans="1:9" x14ac:dyDescent="0.25">
      <c r="A42" s="2"/>
      <c r="B42" s="16">
        <v>33</v>
      </c>
      <c r="C42" s="14"/>
      <c r="D42" s="25"/>
      <c r="E42" s="128">
        <v>1250</v>
      </c>
      <c r="F42" s="135">
        <v>1250</v>
      </c>
      <c r="G42" s="18" t="s">
        <v>1153</v>
      </c>
      <c r="H42" s="129">
        <v>45932</v>
      </c>
      <c r="I42" s="27">
        <f>сен.25!I42+F42-E42</f>
        <v>0</v>
      </c>
    </row>
    <row r="43" spans="1:9" x14ac:dyDescent="0.25">
      <c r="A43" s="1"/>
      <c r="B43" s="16">
        <v>34</v>
      </c>
      <c r="C43" s="14"/>
      <c r="D43" s="25"/>
      <c r="E43" s="128">
        <v>1250</v>
      </c>
      <c r="F43" s="135"/>
      <c r="G43" s="18"/>
      <c r="H43" s="129"/>
      <c r="I43" s="27">
        <f>сен.25!I43+F43-E43</f>
        <v>-6250</v>
      </c>
    </row>
    <row r="44" spans="1:9" x14ac:dyDescent="0.25">
      <c r="A44" s="15"/>
      <c r="B44" s="16">
        <v>35</v>
      </c>
      <c r="C44" s="66"/>
      <c r="D44" s="25"/>
      <c r="E44" s="128">
        <v>1250</v>
      </c>
      <c r="F44" s="135"/>
      <c r="G44" s="18"/>
      <c r="H44" s="129"/>
      <c r="I44" s="27">
        <f>сен.25!I44+F44-E44</f>
        <v>-12500</v>
      </c>
    </row>
    <row r="45" spans="1:9" x14ac:dyDescent="0.25">
      <c r="A45" s="15"/>
      <c r="B45" s="16">
        <v>36</v>
      </c>
      <c r="C45" s="45"/>
      <c r="D45" s="25"/>
      <c r="E45" s="128">
        <v>1250</v>
      </c>
      <c r="F45" s="135">
        <v>15000</v>
      </c>
      <c r="G45" s="18" t="s">
        <v>1264</v>
      </c>
      <c r="H45" s="129">
        <v>45936</v>
      </c>
      <c r="I45" s="27">
        <f>сен.25!I45+F45-E45</f>
        <v>17200</v>
      </c>
    </row>
    <row r="46" spans="1:9" x14ac:dyDescent="0.25">
      <c r="A46" s="3"/>
      <c r="B46" s="16">
        <v>37</v>
      </c>
      <c r="C46" s="14"/>
      <c r="D46" s="25"/>
      <c r="E46" s="128">
        <v>1250</v>
      </c>
      <c r="F46" s="135">
        <v>1250</v>
      </c>
      <c r="G46" s="18" t="s">
        <v>1250</v>
      </c>
      <c r="H46" s="129">
        <v>45954</v>
      </c>
      <c r="I46" s="27">
        <f>сен.25!I46+F46-E46</f>
        <v>0</v>
      </c>
    </row>
    <row r="47" spans="1:9" x14ac:dyDescent="0.25">
      <c r="A47" s="1"/>
      <c r="B47" s="16">
        <v>38</v>
      </c>
      <c r="C47" s="45"/>
      <c r="D47" s="25"/>
      <c r="E47" s="128">
        <v>1250</v>
      </c>
      <c r="F47" s="135"/>
      <c r="G47" s="18"/>
      <c r="H47" s="129"/>
      <c r="I47" s="27">
        <f>сен.25!I47+F47-E47</f>
        <v>-12500</v>
      </c>
    </row>
    <row r="48" spans="1:9" x14ac:dyDescent="0.25">
      <c r="A48" s="1"/>
      <c r="B48" s="16">
        <v>39</v>
      </c>
      <c r="C48" s="14"/>
      <c r="D48" s="25"/>
      <c r="E48" s="128">
        <v>1250</v>
      </c>
      <c r="F48" s="135"/>
      <c r="G48" s="18"/>
      <c r="H48" s="129"/>
      <c r="I48" s="27">
        <f>сен.25!I48+F48-E48</f>
        <v>-12500</v>
      </c>
    </row>
    <row r="49" spans="1:9" x14ac:dyDescent="0.25">
      <c r="A49" s="1"/>
      <c r="B49" s="16">
        <v>40</v>
      </c>
      <c r="C49" s="14"/>
      <c r="D49" s="25"/>
      <c r="E49" s="128">
        <v>1250</v>
      </c>
      <c r="F49" s="135"/>
      <c r="G49" s="18"/>
      <c r="H49" s="129"/>
      <c r="I49" s="27">
        <f>сен.25!I49+F49-E49</f>
        <v>-12500</v>
      </c>
    </row>
    <row r="50" spans="1:9" x14ac:dyDescent="0.25">
      <c r="A50" s="1"/>
      <c r="B50" s="16">
        <v>41</v>
      </c>
      <c r="C50" s="63"/>
      <c r="D50" s="25"/>
      <c r="E50" s="128">
        <v>1250</v>
      </c>
      <c r="F50" s="135"/>
      <c r="G50" s="18"/>
      <c r="H50" s="129"/>
      <c r="I50" s="27">
        <f>сен.25!I50+F50-E50</f>
        <v>-12500</v>
      </c>
    </row>
    <row r="51" spans="1:9" x14ac:dyDescent="0.25">
      <c r="A51" s="1"/>
      <c r="B51" s="16">
        <v>42</v>
      </c>
      <c r="C51" s="14"/>
      <c r="D51" s="25"/>
      <c r="E51" s="128">
        <v>1250</v>
      </c>
      <c r="F51" s="135"/>
      <c r="G51" s="18"/>
      <c r="H51" s="129"/>
      <c r="I51" s="27">
        <f>сен.25!I51+F51-E51</f>
        <v>-12000</v>
      </c>
    </row>
    <row r="52" spans="1:9" x14ac:dyDescent="0.25">
      <c r="A52" s="1"/>
      <c r="B52" s="16">
        <v>43</v>
      </c>
      <c r="C52" s="14"/>
      <c r="D52" s="25"/>
      <c r="E52" s="128">
        <v>1250</v>
      </c>
      <c r="F52" s="135"/>
      <c r="G52" s="18"/>
      <c r="H52" s="129"/>
      <c r="I52" s="27">
        <f>сен.25!I52+F52-E52</f>
        <v>-7500</v>
      </c>
    </row>
    <row r="53" spans="1:9" x14ac:dyDescent="0.25">
      <c r="A53" s="1"/>
      <c r="B53" s="16">
        <v>44</v>
      </c>
      <c r="C53" s="14"/>
      <c r="D53" s="16"/>
      <c r="E53" s="128">
        <v>1250</v>
      </c>
      <c r="F53" s="135"/>
      <c r="G53" s="18"/>
      <c r="H53" s="129"/>
      <c r="I53" s="27">
        <f>сен.25!I53+F53-E53</f>
        <v>2500</v>
      </c>
    </row>
    <row r="54" spans="1:9" x14ac:dyDescent="0.25">
      <c r="A54" s="2"/>
      <c r="B54" s="16">
        <v>45</v>
      </c>
      <c r="C54" s="14"/>
      <c r="D54" s="25"/>
      <c r="E54" s="128">
        <v>1250</v>
      </c>
      <c r="F54" s="135">
        <v>1250</v>
      </c>
      <c r="G54" s="18" t="s">
        <v>1224</v>
      </c>
      <c r="H54" s="129">
        <v>45945</v>
      </c>
      <c r="I54" s="27">
        <f>сен.25!I54+F54-E54</f>
        <v>0</v>
      </c>
    </row>
    <row r="55" spans="1:9" x14ac:dyDescent="0.25">
      <c r="A55" s="1"/>
      <c r="B55" s="16">
        <v>46</v>
      </c>
      <c r="C55" s="14"/>
      <c r="D55" s="25"/>
      <c r="E55" s="128">
        <v>1250</v>
      </c>
      <c r="F55" s="135">
        <v>1250</v>
      </c>
      <c r="G55" s="18" t="s">
        <v>1169</v>
      </c>
      <c r="H55" s="129">
        <v>45936</v>
      </c>
      <c r="I55" s="27">
        <f>сен.25!I55+F55-E55</f>
        <v>-1250</v>
      </c>
    </row>
    <row r="56" spans="1:9" x14ac:dyDescent="0.25">
      <c r="A56" s="2"/>
      <c r="B56" s="16">
        <v>47</v>
      </c>
      <c r="C56" s="14"/>
      <c r="D56" s="25"/>
      <c r="E56" s="128">
        <v>1250</v>
      </c>
      <c r="F56" s="135">
        <v>2500</v>
      </c>
      <c r="G56" s="18" t="s">
        <v>1219</v>
      </c>
      <c r="H56" s="129">
        <v>45944</v>
      </c>
      <c r="I56" s="27">
        <f>сен.25!I56+F56-E56</f>
        <v>-1250</v>
      </c>
    </row>
    <row r="57" spans="1:9" x14ac:dyDescent="0.25">
      <c r="A57" s="1"/>
      <c r="B57" s="16">
        <v>48</v>
      </c>
      <c r="C57" s="64"/>
      <c r="D57" s="25"/>
      <c r="E57" s="128">
        <v>1250</v>
      </c>
      <c r="F57" s="135"/>
      <c r="G57" s="18"/>
      <c r="H57" s="129"/>
      <c r="I57" s="27">
        <f>сен.25!I57+F57-E57</f>
        <v>10000</v>
      </c>
    </row>
    <row r="58" spans="1:9" x14ac:dyDescent="0.25">
      <c r="A58" s="15"/>
      <c r="B58" s="16">
        <v>49</v>
      </c>
      <c r="C58" s="14"/>
      <c r="D58" s="25"/>
      <c r="E58" s="128">
        <v>1250</v>
      </c>
      <c r="F58" s="135"/>
      <c r="G58" s="18"/>
      <c r="H58" s="129"/>
      <c r="I58" s="27">
        <f>сен.25!I58+F58-E58</f>
        <v>0</v>
      </c>
    </row>
    <row r="59" spans="1:9" x14ac:dyDescent="0.25">
      <c r="A59" s="15"/>
      <c r="B59" s="16">
        <v>50</v>
      </c>
      <c r="C59" s="14"/>
      <c r="D59" s="25"/>
      <c r="E59" s="128">
        <v>1250</v>
      </c>
      <c r="F59" s="135"/>
      <c r="G59" s="18"/>
      <c r="H59" s="129"/>
      <c r="I59" s="27">
        <f>сен.25!I59+F59-E59</f>
        <v>2500</v>
      </c>
    </row>
    <row r="60" spans="1:9" x14ac:dyDescent="0.25">
      <c r="A60" s="1"/>
      <c r="B60" s="16">
        <v>51.52</v>
      </c>
      <c r="C60" s="14"/>
      <c r="D60" s="25"/>
      <c r="E60" s="128">
        <v>1250</v>
      </c>
      <c r="F60" s="135">
        <v>1250</v>
      </c>
      <c r="G60" s="18" t="s">
        <v>1223</v>
      </c>
      <c r="H60" s="129">
        <v>45944</v>
      </c>
      <c r="I60" s="27">
        <f>сен.25!I60+F60-E60</f>
        <v>-6500</v>
      </c>
    </row>
    <row r="61" spans="1:9" x14ac:dyDescent="0.25">
      <c r="A61" s="15"/>
      <c r="B61" s="16">
        <v>53</v>
      </c>
      <c r="C61" s="14"/>
      <c r="D61" s="25"/>
      <c r="E61" s="128">
        <v>1250</v>
      </c>
      <c r="F61" s="135"/>
      <c r="G61" s="18"/>
      <c r="H61" s="129"/>
      <c r="I61" s="27">
        <f>сен.25!I61+F61-E61</f>
        <v>-3750</v>
      </c>
    </row>
    <row r="62" spans="1:9" x14ac:dyDescent="0.25">
      <c r="A62" s="15"/>
      <c r="B62" s="16">
        <v>54.55</v>
      </c>
      <c r="C62" s="14"/>
      <c r="D62" s="25"/>
      <c r="E62" s="128">
        <v>1250</v>
      </c>
      <c r="F62" s="135">
        <v>1250</v>
      </c>
      <c r="G62" s="18">
        <v>249876</v>
      </c>
      <c r="H62" s="129">
        <v>45931</v>
      </c>
      <c r="I62" s="27">
        <f>сен.25!I62+F62-E62</f>
        <v>-2500</v>
      </c>
    </row>
    <row r="63" spans="1:9" x14ac:dyDescent="0.25">
      <c r="A63" s="1"/>
      <c r="B63" s="16">
        <v>56</v>
      </c>
      <c r="C63" s="14"/>
      <c r="D63" s="25"/>
      <c r="E63" s="128">
        <v>1250</v>
      </c>
      <c r="F63" s="135"/>
      <c r="G63" s="18"/>
      <c r="H63" s="129"/>
      <c r="I63" s="27">
        <f>сен.25!I63+F63-E63</f>
        <v>-12500</v>
      </c>
    </row>
    <row r="64" spans="1:9" x14ac:dyDescent="0.25">
      <c r="A64" s="1"/>
      <c r="B64" s="16">
        <v>57</v>
      </c>
      <c r="C64" s="14"/>
      <c r="D64" s="25"/>
      <c r="E64" s="128">
        <v>1250</v>
      </c>
      <c r="F64" s="135"/>
      <c r="G64" s="18"/>
      <c r="H64" s="129"/>
      <c r="I64" s="27">
        <f>сен.25!I64+F64-E64</f>
        <v>1500</v>
      </c>
    </row>
    <row r="65" spans="1:9" x14ac:dyDescent="0.25">
      <c r="A65" s="1"/>
      <c r="B65" s="16" t="s">
        <v>52</v>
      </c>
      <c r="C65" s="14"/>
      <c r="D65" s="25"/>
      <c r="E65" s="128">
        <v>1250</v>
      </c>
      <c r="F65" s="135"/>
      <c r="G65" s="18"/>
      <c r="H65" s="129"/>
      <c r="I65" s="27">
        <f>сен.25!I65+F65-E65</f>
        <v>2500</v>
      </c>
    </row>
    <row r="66" spans="1:9" x14ac:dyDescent="0.25">
      <c r="A66" s="1"/>
      <c r="B66" s="16">
        <v>58</v>
      </c>
      <c r="C66" s="14"/>
      <c r="D66" s="25"/>
      <c r="E66" s="128">
        <v>1250</v>
      </c>
      <c r="F66" s="135">
        <v>1250</v>
      </c>
      <c r="G66" s="18" t="s">
        <v>1234</v>
      </c>
      <c r="H66" s="129">
        <v>45950</v>
      </c>
      <c r="I66" s="27">
        <f>сен.25!I66+F66-E66</f>
        <v>-1250</v>
      </c>
    </row>
    <row r="67" spans="1:9" x14ac:dyDescent="0.25">
      <c r="A67" s="1"/>
      <c r="B67" s="16">
        <v>59</v>
      </c>
      <c r="C67" s="14"/>
      <c r="D67" s="25"/>
      <c r="E67" s="128">
        <v>1250</v>
      </c>
      <c r="F67" s="135">
        <v>1250</v>
      </c>
      <c r="G67" s="18" t="s">
        <v>1163</v>
      </c>
      <c r="H67" s="129">
        <v>45933</v>
      </c>
      <c r="I67" s="27">
        <f>сен.25!I67+F67-E67</f>
        <v>0</v>
      </c>
    </row>
    <row r="68" spans="1:9" x14ac:dyDescent="0.25">
      <c r="A68" s="1"/>
      <c r="B68" s="16">
        <v>60</v>
      </c>
      <c r="C68" s="14"/>
      <c r="D68" s="25"/>
      <c r="E68" s="128">
        <v>1250</v>
      </c>
      <c r="F68" s="135"/>
      <c r="G68" s="18"/>
      <c r="H68" s="129"/>
      <c r="I68" s="27">
        <f>сен.25!I68+F68-E68</f>
        <v>-2000</v>
      </c>
    </row>
    <row r="69" spans="1:9" x14ac:dyDescent="0.25">
      <c r="A69" s="1"/>
      <c r="B69" s="16">
        <v>61</v>
      </c>
      <c r="C69" s="14"/>
      <c r="D69" s="25"/>
      <c r="E69" s="128">
        <v>1250</v>
      </c>
      <c r="F69" s="135">
        <v>1250</v>
      </c>
      <c r="G69" s="18" t="s">
        <v>1256</v>
      </c>
      <c r="H69" s="129">
        <v>45957</v>
      </c>
      <c r="I69" s="27">
        <f>сен.25!I69+F69-E69</f>
        <v>-1250</v>
      </c>
    </row>
    <row r="70" spans="1:9" x14ac:dyDescent="0.25">
      <c r="A70" s="1"/>
      <c r="B70" s="16">
        <v>62</v>
      </c>
      <c r="C70" s="14"/>
      <c r="D70" s="25"/>
      <c r="E70" s="128">
        <v>1250</v>
      </c>
      <c r="F70" s="135">
        <f>1250+1250</f>
        <v>2500</v>
      </c>
      <c r="G70" s="18" t="s">
        <v>1254</v>
      </c>
      <c r="H70" s="129" t="s">
        <v>1255</v>
      </c>
      <c r="I70" s="27">
        <f>сен.25!I70+F70-E70</f>
        <v>-1250</v>
      </c>
    </row>
    <row r="71" spans="1:9" x14ac:dyDescent="0.25">
      <c r="A71" s="1"/>
      <c r="B71" s="16">
        <v>63</v>
      </c>
      <c r="C71" s="14"/>
      <c r="D71" s="25"/>
      <c r="E71" s="128">
        <v>1250</v>
      </c>
      <c r="F71" s="135">
        <v>1250</v>
      </c>
      <c r="G71" s="18" t="s">
        <v>1243</v>
      </c>
      <c r="H71" s="129">
        <v>45951</v>
      </c>
      <c r="I71" s="27">
        <f>сен.25!I71+F71-E71</f>
        <v>5000</v>
      </c>
    </row>
    <row r="72" spans="1:9" x14ac:dyDescent="0.25">
      <c r="A72" s="1"/>
      <c r="B72" s="16">
        <v>64</v>
      </c>
      <c r="C72" s="14"/>
      <c r="D72" s="25"/>
      <c r="E72" s="128">
        <v>1250</v>
      </c>
      <c r="F72" s="135"/>
      <c r="G72" s="18"/>
      <c r="H72" s="129"/>
      <c r="I72" s="27">
        <f>сен.25!I72+F72-E72</f>
        <v>-12500</v>
      </c>
    </row>
    <row r="73" spans="1:9" x14ac:dyDescent="0.25">
      <c r="A73" s="3"/>
      <c r="B73" s="16">
        <v>65</v>
      </c>
      <c r="C73" s="14"/>
      <c r="D73" s="25"/>
      <c r="E73" s="128"/>
      <c r="F73" s="135"/>
      <c r="G73" s="18"/>
      <c r="H73" s="129"/>
      <c r="I73" s="27">
        <f>сен.25!I73+F73-E73</f>
        <v>0</v>
      </c>
    </row>
    <row r="74" spans="1:9" x14ac:dyDescent="0.25">
      <c r="A74" s="1"/>
      <c r="B74" s="16">
        <v>66</v>
      </c>
      <c r="C74" s="14"/>
      <c r="D74" s="25"/>
      <c r="E74" s="128">
        <v>1250</v>
      </c>
      <c r="F74" s="135"/>
      <c r="G74" s="18"/>
      <c r="H74" s="129"/>
      <c r="I74" s="27">
        <f>сен.25!I74+F74-E74</f>
        <v>-12500</v>
      </c>
    </row>
    <row r="75" spans="1:9" x14ac:dyDescent="0.25">
      <c r="A75" s="1"/>
      <c r="B75" s="16" t="s">
        <v>1137</v>
      </c>
      <c r="C75" s="14"/>
      <c r="D75" s="25"/>
      <c r="E75" s="128">
        <v>1250</v>
      </c>
      <c r="F75" s="135"/>
      <c r="G75" s="18"/>
      <c r="H75" s="129"/>
      <c r="I75" s="27">
        <f>сен.25!I75+F75-E75</f>
        <v>82250</v>
      </c>
    </row>
    <row r="76" spans="1:9" x14ac:dyDescent="0.25">
      <c r="A76" s="1"/>
      <c r="B76" s="16">
        <v>68</v>
      </c>
      <c r="C76" s="14"/>
      <c r="D76" s="25"/>
      <c r="E76" s="128">
        <v>1250</v>
      </c>
      <c r="F76" s="135">
        <v>1250</v>
      </c>
      <c r="G76" s="18" t="s">
        <v>1177</v>
      </c>
      <c r="H76" s="129">
        <v>45936</v>
      </c>
      <c r="I76" s="27">
        <f>сен.25!I76+F76-E76</f>
        <v>5000</v>
      </c>
    </row>
    <row r="77" spans="1:9" x14ac:dyDescent="0.25">
      <c r="A77" s="1"/>
      <c r="B77" s="16">
        <v>69</v>
      </c>
      <c r="C77" s="14"/>
      <c r="D77" s="25"/>
      <c r="E77" s="128">
        <v>1250</v>
      </c>
      <c r="F77" s="135">
        <v>1250</v>
      </c>
      <c r="G77" s="18" t="s">
        <v>1159</v>
      </c>
      <c r="H77" s="129">
        <v>45933</v>
      </c>
      <c r="I77" s="27">
        <f>сен.25!I77+F77-E77</f>
        <v>-3750</v>
      </c>
    </row>
    <row r="78" spans="1:9" x14ac:dyDescent="0.25">
      <c r="A78" s="1"/>
      <c r="B78" s="16">
        <v>70</v>
      </c>
      <c r="C78" s="14"/>
      <c r="D78" s="25"/>
      <c r="E78" s="128">
        <v>1250</v>
      </c>
      <c r="F78" s="135">
        <v>55000</v>
      </c>
      <c r="G78" s="18" t="s">
        <v>1176</v>
      </c>
      <c r="H78" s="129">
        <v>45936</v>
      </c>
      <c r="I78" s="27">
        <f>сен.25!I78+F78-E78</f>
        <v>56000</v>
      </c>
    </row>
    <row r="79" spans="1:9" x14ac:dyDescent="0.25">
      <c r="A79" s="1"/>
      <c r="B79" s="16">
        <v>71</v>
      </c>
      <c r="C79" s="14"/>
      <c r="D79" s="25"/>
      <c r="E79" s="128">
        <v>1250</v>
      </c>
      <c r="F79" s="135"/>
      <c r="G79" s="18"/>
      <c r="H79" s="129"/>
      <c r="I79" s="27">
        <f>сен.25!I79+F79-E79</f>
        <v>-3750</v>
      </c>
    </row>
    <row r="80" spans="1:9" x14ac:dyDescent="0.25">
      <c r="A80" s="1"/>
      <c r="B80" s="16">
        <v>72</v>
      </c>
      <c r="C80" s="14"/>
      <c r="D80" s="25"/>
      <c r="E80" s="128">
        <v>1250</v>
      </c>
      <c r="F80" s="135"/>
      <c r="G80" s="18"/>
      <c r="H80" s="129"/>
      <c r="I80" s="27">
        <f>сен.25!I80+F80-E80</f>
        <v>-3750</v>
      </c>
    </row>
    <row r="81" spans="1:9" x14ac:dyDescent="0.25">
      <c r="A81" s="1"/>
      <c r="B81" s="16">
        <v>73</v>
      </c>
      <c r="C81" s="14"/>
      <c r="D81" s="25"/>
      <c r="E81" s="128">
        <v>1250</v>
      </c>
      <c r="F81" s="135"/>
      <c r="G81" s="18"/>
      <c r="H81" s="129"/>
      <c r="I81" s="27">
        <f>сен.25!I81+F81-E81</f>
        <v>2500</v>
      </c>
    </row>
    <row r="82" spans="1:9" x14ac:dyDescent="0.25">
      <c r="A82" s="1"/>
      <c r="B82" s="16">
        <v>74</v>
      </c>
      <c r="C82" s="14"/>
      <c r="D82" s="25"/>
      <c r="E82" s="128">
        <v>1250</v>
      </c>
      <c r="F82" s="135"/>
      <c r="G82" s="18"/>
      <c r="H82" s="129"/>
      <c r="I82" s="27">
        <f>сен.25!I82+F82-E82</f>
        <v>-12500</v>
      </c>
    </row>
    <row r="83" spans="1:9" x14ac:dyDescent="0.25">
      <c r="A83" s="1"/>
      <c r="B83" s="16">
        <v>75</v>
      </c>
      <c r="C83" s="14"/>
      <c r="D83" s="25"/>
      <c r="E83" s="128"/>
      <c r="F83" s="135"/>
      <c r="G83" s="18"/>
      <c r="H83" s="129"/>
      <c r="I83" s="27">
        <f>сен.25!I83+F83-E83</f>
        <v>0</v>
      </c>
    </row>
    <row r="84" spans="1:9" x14ac:dyDescent="0.25">
      <c r="A84" s="1"/>
      <c r="B84" s="16">
        <v>76</v>
      </c>
      <c r="C84" s="14"/>
      <c r="D84" s="25"/>
      <c r="E84" s="128">
        <v>1250</v>
      </c>
      <c r="F84" s="135"/>
      <c r="G84" s="18"/>
      <c r="H84" s="129"/>
      <c r="I84" s="27">
        <f>сен.25!I84+F84-E84</f>
        <v>-3750</v>
      </c>
    </row>
    <row r="85" spans="1:9" x14ac:dyDescent="0.25">
      <c r="A85" s="1"/>
      <c r="B85" s="16">
        <v>77</v>
      </c>
      <c r="C85" s="14"/>
      <c r="D85" s="25"/>
      <c r="E85" s="128">
        <v>1250</v>
      </c>
      <c r="F85" s="135"/>
      <c r="G85" s="18"/>
      <c r="H85" s="129"/>
      <c r="I85" s="27">
        <f>сен.25!I85+F85-E85</f>
        <v>-3750</v>
      </c>
    </row>
    <row r="86" spans="1:9" x14ac:dyDescent="0.25">
      <c r="A86" s="1"/>
      <c r="B86" s="16">
        <v>78</v>
      </c>
      <c r="C86" s="14"/>
      <c r="D86" s="25"/>
      <c r="E86" s="128">
        <v>1250</v>
      </c>
      <c r="F86" s="135">
        <v>2500</v>
      </c>
      <c r="G86" s="18" t="s">
        <v>1192</v>
      </c>
      <c r="H86" s="129">
        <v>45938</v>
      </c>
      <c r="I86" s="27">
        <f>сен.25!I86+F86-E86</f>
        <v>0</v>
      </c>
    </row>
    <row r="87" spans="1:9" x14ac:dyDescent="0.25">
      <c r="A87" s="1"/>
      <c r="B87" s="16">
        <v>79</v>
      </c>
      <c r="C87" s="14"/>
      <c r="D87" s="25"/>
      <c r="E87" s="128">
        <v>1250</v>
      </c>
      <c r="F87" s="135">
        <v>1250</v>
      </c>
      <c r="G87" s="18" t="s">
        <v>1217</v>
      </c>
      <c r="H87" s="129">
        <v>45943</v>
      </c>
      <c r="I87" s="27">
        <f>сен.25!I87+F87-E87</f>
        <v>0</v>
      </c>
    </row>
    <row r="88" spans="1:9" x14ac:dyDescent="0.25">
      <c r="A88" s="1"/>
      <c r="B88" s="16">
        <v>80</v>
      </c>
      <c r="C88" s="14"/>
      <c r="D88" s="25"/>
      <c r="E88" s="128">
        <v>1250</v>
      </c>
      <c r="F88" s="135">
        <v>1250</v>
      </c>
      <c r="G88" s="18" t="s">
        <v>1154</v>
      </c>
      <c r="H88" s="129">
        <v>45932</v>
      </c>
      <c r="I88" s="27">
        <f>сен.25!I88+F88-E88</f>
        <v>-1250</v>
      </c>
    </row>
    <row r="89" spans="1:9" x14ac:dyDescent="0.25">
      <c r="A89" s="1"/>
      <c r="B89" s="16">
        <v>81</v>
      </c>
      <c r="C89" s="14"/>
      <c r="D89" s="25"/>
      <c r="E89" s="128"/>
      <c r="F89" s="135"/>
      <c r="G89" s="18"/>
      <c r="H89" s="129"/>
      <c r="I89" s="27">
        <f>сен.25!I89+F89-E89</f>
        <v>22250</v>
      </c>
    </row>
    <row r="90" spans="1:9" x14ac:dyDescent="0.25">
      <c r="A90" s="1"/>
      <c r="B90" s="16">
        <v>82</v>
      </c>
      <c r="C90" s="14"/>
      <c r="D90" s="25"/>
      <c r="E90" s="128">
        <v>1250</v>
      </c>
      <c r="F90" s="135">
        <v>1250</v>
      </c>
      <c r="G90" s="18" t="s">
        <v>1258</v>
      </c>
      <c r="H90" s="129">
        <v>45959</v>
      </c>
      <c r="I90" s="27">
        <f>сен.25!I90+F90-E90</f>
        <v>1250</v>
      </c>
    </row>
    <row r="91" spans="1:9" x14ac:dyDescent="0.25">
      <c r="A91" s="3"/>
      <c r="B91" s="16">
        <v>83</v>
      </c>
      <c r="C91" s="14"/>
      <c r="D91" s="25"/>
      <c r="E91" s="128"/>
      <c r="F91" s="135"/>
      <c r="G91" s="18"/>
      <c r="H91" s="129"/>
      <c r="I91" s="27">
        <f>сен.25!I91+F91-E91</f>
        <v>0</v>
      </c>
    </row>
    <row r="92" spans="1:9" x14ac:dyDescent="0.25">
      <c r="A92" s="1"/>
      <c r="B92" s="16">
        <v>84</v>
      </c>
      <c r="C92" s="14"/>
      <c r="D92" s="25"/>
      <c r="E92" s="128">
        <v>1250</v>
      </c>
      <c r="F92" s="135">
        <v>1250</v>
      </c>
      <c r="G92" s="18" t="s">
        <v>1172</v>
      </c>
      <c r="H92" s="129">
        <v>45936</v>
      </c>
      <c r="I92" s="27">
        <f>сен.25!I92+F92-E92</f>
        <v>-1250</v>
      </c>
    </row>
    <row r="93" spans="1:9" x14ac:dyDescent="0.25">
      <c r="A93" s="1"/>
      <c r="B93" s="16">
        <v>85</v>
      </c>
      <c r="C93" s="14"/>
      <c r="D93" s="25"/>
      <c r="E93" s="128">
        <v>1250</v>
      </c>
      <c r="F93" s="135"/>
      <c r="G93" s="18"/>
      <c r="H93" s="129"/>
      <c r="I93" s="27">
        <f>сен.25!I93+F93-E93</f>
        <v>-2500</v>
      </c>
    </row>
    <row r="94" spans="1:9" x14ac:dyDescent="0.25">
      <c r="A94" s="1"/>
      <c r="B94" s="16">
        <v>86</v>
      </c>
      <c r="C94" s="14"/>
      <c r="D94" s="25"/>
      <c r="E94" s="128">
        <v>1250</v>
      </c>
      <c r="F94" s="135"/>
      <c r="G94" s="18"/>
      <c r="H94" s="129"/>
      <c r="I94" s="27">
        <f>сен.25!I94+F94-E94</f>
        <v>-12500</v>
      </c>
    </row>
    <row r="95" spans="1:9" x14ac:dyDescent="0.25">
      <c r="A95" s="1"/>
      <c r="B95" s="16">
        <v>87</v>
      </c>
      <c r="C95" s="14"/>
      <c r="D95" s="25"/>
      <c r="E95" s="128">
        <v>1250</v>
      </c>
      <c r="F95" s="135"/>
      <c r="G95" s="18"/>
      <c r="H95" s="129"/>
      <c r="I95" s="27">
        <f>сен.25!I95+F95-E95</f>
        <v>-12500</v>
      </c>
    </row>
    <row r="96" spans="1:9" x14ac:dyDescent="0.25">
      <c r="A96" s="1"/>
      <c r="B96" s="16">
        <v>88</v>
      </c>
      <c r="C96" s="14"/>
      <c r="D96" s="25"/>
      <c r="E96" s="128"/>
      <c r="F96" s="135"/>
      <c r="G96" s="18"/>
      <c r="H96" s="129"/>
      <c r="I96" s="27">
        <f>сен.25!I96+F96-E96</f>
        <v>0</v>
      </c>
    </row>
    <row r="97" spans="1:9" x14ac:dyDescent="0.25">
      <c r="A97" s="1"/>
      <c r="B97" s="16" t="s">
        <v>56</v>
      </c>
      <c r="C97" s="14"/>
      <c r="D97" s="25"/>
      <c r="E97" s="128">
        <v>1250</v>
      </c>
      <c r="F97" s="135"/>
      <c r="G97" s="18"/>
      <c r="H97" s="129"/>
      <c r="I97" s="27">
        <f>сен.25!I97+F97-E97</f>
        <v>-12500</v>
      </c>
    </row>
    <row r="98" spans="1:9" x14ac:dyDescent="0.25">
      <c r="A98" s="1"/>
      <c r="B98" s="16">
        <v>89</v>
      </c>
      <c r="C98" s="14"/>
      <c r="D98" s="25"/>
      <c r="E98" s="128">
        <v>1250</v>
      </c>
      <c r="F98" s="135"/>
      <c r="G98" s="18"/>
      <c r="H98" s="129"/>
      <c r="I98" s="27">
        <f>сен.25!I98+F98-E98</f>
        <v>-12500</v>
      </c>
    </row>
    <row r="99" spans="1:9" x14ac:dyDescent="0.25">
      <c r="A99" s="1"/>
      <c r="B99" s="16">
        <v>90</v>
      </c>
      <c r="C99" s="14"/>
      <c r="D99" s="25"/>
      <c r="E99" s="128">
        <v>1250</v>
      </c>
      <c r="F99" s="135"/>
      <c r="G99" s="18"/>
      <c r="H99" s="129"/>
      <c r="I99" s="27">
        <f>сен.25!I99+F99-E99</f>
        <v>-1250</v>
      </c>
    </row>
    <row r="100" spans="1:9" x14ac:dyDescent="0.25">
      <c r="A100" s="1"/>
      <c r="B100" s="16">
        <v>91</v>
      </c>
      <c r="C100" s="14"/>
      <c r="D100" s="25"/>
      <c r="E100" s="128"/>
      <c r="F100" s="135"/>
      <c r="G100" s="18"/>
      <c r="H100" s="129"/>
      <c r="I100" s="27">
        <f>сен.25!I100+F100-E100</f>
        <v>0</v>
      </c>
    </row>
    <row r="101" spans="1:9" x14ac:dyDescent="0.25">
      <c r="A101" s="1"/>
      <c r="B101" s="16">
        <v>92</v>
      </c>
      <c r="C101" s="14"/>
      <c r="D101" s="25"/>
      <c r="E101" s="128">
        <v>1250</v>
      </c>
      <c r="F101" s="135"/>
      <c r="G101" s="18"/>
      <c r="H101" s="129"/>
      <c r="I101" s="27">
        <f>сен.25!I101+F101-E101</f>
        <v>-12500</v>
      </c>
    </row>
    <row r="102" spans="1:9" x14ac:dyDescent="0.25">
      <c r="A102" s="1"/>
      <c r="B102" s="16">
        <v>93</v>
      </c>
      <c r="C102" s="14"/>
      <c r="D102" s="25"/>
      <c r="E102" s="128">
        <v>1250</v>
      </c>
      <c r="F102" s="135"/>
      <c r="G102" s="18"/>
      <c r="H102" s="129"/>
      <c r="I102" s="27">
        <f>сен.25!I102+F102-E102</f>
        <v>-2500</v>
      </c>
    </row>
    <row r="103" spans="1:9" x14ac:dyDescent="0.25">
      <c r="A103" s="1"/>
      <c r="B103" s="16">
        <v>94</v>
      </c>
      <c r="C103" s="14"/>
      <c r="D103" s="25"/>
      <c r="E103" s="128">
        <v>1250</v>
      </c>
      <c r="F103" s="135">
        <v>19750</v>
      </c>
      <c r="G103" s="18" t="s">
        <v>1260</v>
      </c>
      <c r="H103" s="129">
        <v>45961</v>
      </c>
      <c r="I103" s="27">
        <f>сен.25!I103+F103-E103</f>
        <v>17250</v>
      </c>
    </row>
    <row r="104" spans="1:9" x14ac:dyDescent="0.25">
      <c r="A104" s="1"/>
      <c r="B104" s="16">
        <v>95</v>
      </c>
      <c r="C104" s="14"/>
      <c r="D104" s="25"/>
      <c r="E104" s="128"/>
      <c r="F104" s="135"/>
      <c r="G104" s="18"/>
      <c r="H104" s="129"/>
      <c r="I104" s="27">
        <f>сен.25!I104+F104-E104</f>
        <v>0</v>
      </c>
    </row>
    <row r="105" spans="1:9" x14ac:dyDescent="0.25">
      <c r="A105" s="1"/>
      <c r="B105" s="16">
        <v>96</v>
      </c>
      <c r="C105" s="14"/>
      <c r="D105" s="25"/>
      <c r="E105" s="128">
        <v>1250</v>
      </c>
      <c r="F105" s="135"/>
      <c r="G105" s="18"/>
      <c r="H105" s="129"/>
      <c r="I105" s="27">
        <f>сен.25!I105+F105-E105</f>
        <v>-3750</v>
      </c>
    </row>
    <row r="106" spans="1:9" x14ac:dyDescent="0.25">
      <c r="A106" s="1"/>
      <c r="B106" s="16">
        <v>97</v>
      </c>
      <c r="C106" s="14"/>
      <c r="D106" s="25"/>
      <c r="E106" s="128">
        <v>1250</v>
      </c>
      <c r="F106" s="135"/>
      <c r="G106" s="18"/>
      <c r="H106" s="129"/>
      <c r="I106" s="27">
        <f>сен.25!I106+F106-E106</f>
        <v>2500</v>
      </c>
    </row>
    <row r="107" spans="1:9" x14ac:dyDescent="0.25">
      <c r="A107" s="1"/>
      <c r="B107" s="16" t="s">
        <v>33</v>
      </c>
      <c r="C107" s="14"/>
      <c r="D107" s="25"/>
      <c r="E107" s="128">
        <v>1250</v>
      </c>
      <c r="F107" s="135">
        <v>1250</v>
      </c>
      <c r="G107" s="18">
        <v>128377</v>
      </c>
      <c r="H107" s="129">
        <v>45931</v>
      </c>
      <c r="I107" s="27">
        <f>сен.25!I107+F107-E107</f>
        <v>0</v>
      </c>
    </row>
    <row r="108" spans="1:9" x14ac:dyDescent="0.25">
      <c r="A108" s="1"/>
      <c r="B108" s="16"/>
      <c r="C108" s="14"/>
      <c r="D108" s="25"/>
      <c r="E108" s="128"/>
      <c r="F108" s="135"/>
      <c r="G108" s="18"/>
      <c r="H108" s="129"/>
      <c r="I108" s="27">
        <f>сен.25!I108+F108-E108</f>
        <v>0</v>
      </c>
    </row>
    <row r="109" spans="1:9" x14ac:dyDescent="0.25">
      <c r="A109" s="1"/>
      <c r="B109" s="16">
        <v>100</v>
      </c>
      <c r="C109" s="14"/>
      <c r="D109" s="25"/>
      <c r="E109" s="128">
        <v>1250</v>
      </c>
      <c r="F109" s="135">
        <v>1250</v>
      </c>
      <c r="G109" s="18" t="s">
        <v>1195</v>
      </c>
      <c r="H109" s="129">
        <v>45938</v>
      </c>
      <c r="I109" s="27">
        <f>сен.25!I109+F109-E109</f>
        <v>-1250</v>
      </c>
    </row>
    <row r="110" spans="1:9" x14ac:dyDescent="0.25">
      <c r="A110" s="1"/>
      <c r="B110" s="16">
        <v>101</v>
      </c>
      <c r="C110" s="14"/>
      <c r="D110" s="25"/>
      <c r="E110" s="128">
        <v>1250</v>
      </c>
      <c r="F110" s="135"/>
      <c r="G110" s="18"/>
      <c r="H110" s="129"/>
      <c r="I110" s="27">
        <f>сен.25!I110+F110-E110</f>
        <v>-4500</v>
      </c>
    </row>
    <row r="111" spans="1:9" x14ac:dyDescent="0.25">
      <c r="A111" s="1"/>
      <c r="B111" s="16" t="s">
        <v>30</v>
      </c>
      <c r="C111" s="14"/>
      <c r="D111" s="25"/>
      <c r="E111" s="128">
        <v>1250</v>
      </c>
      <c r="F111" s="135">
        <v>1250</v>
      </c>
      <c r="G111" s="18" t="s">
        <v>1227</v>
      </c>
      <c r="H111" s="129">
        <v>45946</v>
      </c>
      <c r="I111" s="27">
        <f>сен.25!I111+F111-E111</f>
        <v>1250</v>
      </c>
    </row>
    <row r="112" spans="1:9" x14ac:dyDescent="0.25">
      <c r="A112" s="1"/>
      <c r="B112" s="16">
        <v>102</v>
      </c>
      <c r="C112" s="14"/>
      <c r="D112" s="25"/>
      <c r="E112" s="128">
        <v>1250</v>
      </c>
      <c r="F112" s="135">
        <v>1250</v>
      </c>
      <c r="G112" s="18" t="s">
        <v>1229</v>
      </c>
      <c r="H112" s="129">
        <v>45947</v>
      </c>
      <c r="I112" s="27">
        <f>сен.25!I112+F112-E112</f>
        <v>1250</v>
      </c>
    </row>
    <row r="113" spans="1:9" x14ac:dyDescent="0.25">
      <c r="A113" s="1"/>
      <c r="B113" s="16">
        <v>103</v>
      </c>
      <c r="C113" s="14"/>
      <c r="D113" s="25"/>
      <c r="E113" s="128">
        <v>1250</v>
      </c>
      <c r="F113" s="135">
        <v>1250</v>
      </c>
      <c r="G113" s="18" t="s">
        <v>1160</v>
      </c>
      <c r="H113" s="129">
        <v>45933</v>
      </c>
      <c r="I113" s="27">
        <f>сен.25!I113+F113-E113</f>
        <v>-2500</v>
      </c>
    </row>
    <row r="114" spans="1:9" x14ac:dyDescent="0.25">
      <c r="A114" s="1"/>
      <c r="B114" s="16">
        <v>104</v>
      </c>
      <c r="C114" s="14"/>
      <c r="D114" s="25"/>
      <c r="E114" s="128"/>
      <c r="F114" s="135"/>
      <c r="G114" s="18"/>
      <c r="H114" s="129"/>
      <c r="I114" s="27">
        <f>сен.25!I114+F114-E114</f>
        <v>0</v>
      </c>
    </row>
    <row r="115" spans="1:9" x14ac:dyDescent="0.25">
      <c r="A115" s="1"/>
      <c r="B115" s="16">
        <v>105</v>
      </c>
      <c r="C115" s="14"/>
      <c r="D115" s="25"/>
      <c r="E115" s="128"/>
      <c r="F115" s="135"/>
      <c r="G115" s="18"/>
      <c r="H115" s="129"/>
      <c r="I115" s="27">
        <f>сен.25!I115+F115-E115</f>
        <v>0</v>
      </c>
    </row>
    <row r="116" spans="1:9" x14ac:dyDescent="0.25">
      <c r="A116" s="1"/>
      <c r="B116" s="16">
        <v>106</v>
      </c>
      <c r="C116" s="14"/>
      <c r="D116" s="25"/>
      <c r="E116" s="128"/>
      <c r="F116" s="135"/>
      <c r="G116" s="18"/>
      <c r="H116" s="129"/>
      <c r="I116" s="27">
        <f>сен.25!I116+F116-E116</f>
        <v>0</v>
      </c>
    </row>
    <row r="117" spans="1:9" x14ac:dyDescent="0.25">
      <c r="A117" s="1"/>
      <c r="B117" s="16">
        <v>107</v>
      </c>
      <c r="C117" s="14"/>
      <c r="D117" s="25"/>
      <c r="E117" s="128"/>
      <c r="F117" s="135"/>
      <c r="G117" s="18"/>
      <c r="H117" s="129"/>
      <c r="I117" s="27">
        <f>сен.25!I117+F117-E117</f>
        <v>0</v>
      </c>
    </row>
    <row r="118" spans="1:9" x14ac:dyDescent="0.25">
      <c r="A118" s="1"/>
      <c r="B118" s="16">
        <v>108</v>
      </c>
      <c r="C118" s="14"/>
      <c r="D118" s="25"/>
      <c r="E118" s="128"/>
      <c r="F118" s="135"/>
      <c r="G118" s="18"/>
      <c r="H118" s="129"/>
      <c r="I118" s="27">
        <f>сен.25!I118+F118-E118</f>
        <v>0</v>
      </c>
    </row>
    <row r="119" spans="1:9" x14ac:dyDescent="0.25">
      <c r="A119" s="1"/>
      <c r="B119" s="16">
        <v>109</v>
      </c>
      <c r="C119" s="14"/>
      <c r="D119" s="25"/>
      <c r="E119" s="128"/>
      <c r="F119" s="135"/>
      <c r="G119" s="18"/>
      <c r="H119" s="129"/>
      <c r="I119" s="27">
        <f>сен.25!I119+F119-E119</f>
        <v>0</v>
      </c>
    </row>
    <row r="120" spans="1:9" x14ac:dyDescent="0.25">
      <c r="A120" s="3"/>
      <c r="B120" s="16">
        <v>110</v>
      </c>
      <c r="C120" s="14"/>
      <c r="D120" s="25"/>
      <c r="E120" s="128"/>
      <c r="F120" s="135"/>
      <c r="G120" s="18"/>
      <c r="H120" s="129"/>
      <c r="I120" s="27">
        <f>сен.25!I120+F120-E120</f>
        <v>0</v>
      </c>
    </row>
    <row r="121" spans="1:9" x14ac:dyDescent="0.25">
      <c r="A121" s="1"/>
      <c r="B121" s="16">
        <v>111</v>
      </c>
      <c r="C121" s="14"/>
      <c r="D121" s="25"/>
      <c r="E121" s="128"/>
      <c r="F121" s="135"/>
      <c r="G121" s="18"/>
      <c r="H121" s="129"/>
      <c r="I121" s="27">
        <f>сен.25!I121+F121-E121</f>
        <v>0</v>
      </c>
    </row>
    <row r="122" spans="1:9" x14ac:dyDescent="0.25">
      <c r="A122" s="1"/>
      <c r="B122" s="16">
        <v>112</v>
      </c>
      <c r="C122" s="14"/>
      <c r="D122" s="25"/>
      <c r="E122" s="128"/>
      <c r="F122" s="135"/>
      <c r="G122" s="18"/>
      <c r="H122" s="129"/>
      <c r="I122" s="27">
        <f>сен.25!I122+F122-E122</f>
        <v>0</v>
      </c>
    </row>
    <row r="123" spans="1:9" x14ac:dyDescent="0.25">
      <c r="A123" s="1"/>
      <c r="B123" s="16">
        <v>113</v>
      </c>
      <c r="C123" s="14"/>
      <c r="D123" s="25"/>
      <c r="E123" s="128">
        <v>1250</v>
      </c>
      <c r="F123" s="135"/>
      <c r="G123" s="18"/>
      <c r="H123" s="129"/>
      <c r="I123" s="27">
        <f>сен.25!I123+F123-E123</f>
        <v>-2500</v>
      </c>
    </row>
    <row r="124" spans="1:9" x14ac:dyDescent="0.25">
      <c r="A124" s="1"/>
      <c r="B124" s="16" t="s">
        <v>51</v>
      </c>
      <c r="C124" s="14"/>
      <c r="D124" s="25"/>
      <c r="E124" s="128">
        <v>1250</v>
      </c>
      <c r="F124" s="135">
        <v>3750</v>
      </c>
      <c r="G124" s="18" t="s">
        <v>1251</v>
      </c>
      <c r="H124" s="129">
        <v>45956</v>
      </c>
      <c r="I124" s="27">
        <f>сен.25!I124+F124-E124</f>
        <v>0</v>
      </c>
    </row>
    <row r="125" spans="1:9" x14ac:dyDescent="0.25">
      <c r="A125" s="1"/>
      <c r="B125" s="16" t="s">
        <v>26</v>
      </c>
      <c r="C125" s="14"/>
      <c r="D125" s="25"/>
      <c r="E125" s="128">
        <v>1250</v>
      </c>
      <c r="F125" s="135">
        <v>2500</v>
      </c>
      <c r="G125" s="18" t="s">
        <v>1168</v>
      </c>
      <c r="H125" s="129">
        <v>45936</v>
      </c>
      <c r="I125" s="27">
        <f>сен.25!I125+F125-E125</f>
        <v>-8750</v>
      </c>
    </row>
    <row r="126" spans="1:9" x14ac:dyDescent="0.25">
      <c r="A126" s="1"/>
      <c r="B126" s="16">
        <v>114</v>
      </c>
      <c r="C126" s="14"/>
      <c r="D126" s="25"/>
      <c r="E126" s="128"/>
      <c r="F126" s="135"/>
      <c r="G126" s="18"/>
      <c r="H126" s="129"/>
      <c r="I126" s="27">
        <f>сен.25!I126+F126-E126</f>
        <v>0</v>
      </c>
    </row>
    <row r="127" spans="1:9" x14ac:dyDescent="0.25">
      <c r="A127" s="1"/>
      <c r="B127" s="16" t="s">
        <v>24</v>
      </c>
      <c r="C127" s="45"/>
      <c r="D127" s="25"/>
      <c r="E127" s="128"/>
      <c r="F127" s="135"/>
      <c r="G127" s="18"/>
      <c r="H127" s="129"/>
      <c r="I127" s="27">
        <f>сен.25!I127+F127-E127</f>
        <v>0</v>
      </c>
    </row>
    <row r="128" spans="1:9" x14ac:dyDescent="0.25">
      <c r="A128" s="1"/>
      <c r="B128" s="16">
        <v>116</v>
      </c>
      <c r="C128" s="14"/>
      <c r="D128" s="25"/>
      <c r="E128" s="128"/>
      <c r="F128" s="135"/>
      <c r="G128" s="18"/>
      <c r="H128" s="129"/>
      <c r="I128" s="27">
        <f>сен.25!I128+F128-E128</f>
        <v>0</v>
      </c>
    </row>
    <row r="129" spans="1:9" x14ac:dyDescent="0.25">
      <c r="A129" s="1"/>
      <c r="B129" s="16">
        <v>117</v>
      </c>
      <c r="C129" s="14"/>
      <c r="D129" s="25"/>
      <c r="E129" s="128">
        <v>1250</v>
      </c>
      <c r="F129" s="135">
        <v>1250</v>
      </c>
      <c r="G129" s="18" t="s">
        <v>1157</v>
      </c>
      <c r="H129" s="129">
        <v>45933</v>
      </c>
      <c r="I129" s="27">
        <f>сен.25!I129+F129-E129</f>
        <v>0</v>
      </c>
    </row>
    <row r="130" spans="1:9" x14ac:dyDescent="0.25">
      <c r="A130" s="1"/>
      <c r="B130" s="16">
        <v>118</v>
      </c>
      <c r="C130" s="64"/>
      <c r="D130" s="25"/>
      <c r="E130" s="128"/>
      <c r="F130" s="135"/>
      <c r="G130" s="18"/>
      <c r="H130" s="129"/>
      <c r="I130" s="27">
        <f>сен.25!I130+F130-E130</f>
        <v>0</v>
      </c>
    </row>
    <row r="131" spans="1:9" x14ac:dyDescent="0.25">
      <c r="A131" s="1"/>
      <c r="B131" s="16">
        <v>119</v>
      </c>
      <c r="C131" s="14"/>
      <c r="D131" s="25"/>
      <c r="E131" s="128">
        <v>1250</v>
      </c>
      <c r="F131" s="135"/>
      <c r="G131" s="18"/>
      <c r="H131" s="129"/>
      <c r="I131" s="27">
        <f>сен.25!I131+F131-E131</f>
        <v>2900</v>
      </c>
    </row>
    <row r="132" spans="1:9" x14ac:dyDescent="0.25">
      <c r="A132" s="15"/>
      <c r="B132" s="16">
        <v>120</v>
      </c>
      <c r="C132" s="14"/>
      <c r="D132" s="25"/>
      <c r="E132" s="128">
        <v>1250</v>
      </c>
      <c r="F132" s="135"/>
      <c r="G132" s="18"/>
      <c r="H132" s="129"/>
      <c r="I132" s="27">
        <f>сен.25!I132+F132-E132</f>
        <v>-6250</v>
      </c>
    </row>
    <row r="133" spans="1:9" x14ac:dyDescent="0.25">
      <c r="A133" s="1"/>
      <c r="B133" s="16">
        <v>121</v>
      </c>
      <c r="C133" s="14"/>
      <c r="D133" s="25"/>
      <c r="E133" s="128">
        <v>1250</v>
      </c>
      <c r="F133" s="135"/>
      <c r="G133" s="18"/>
      <c r="H133" s="129"/>
      <c r="I133" s="27">
        <f>сен.25!I133+F133-E133</f>
        <v>-12500</v>
      </c>
    </row>
    <row r="134" spans="1:9" x14ac:dyDescent="0.25">
      <c r="A134" s="1"/>
      <c r="B134" s="1">
        <v>122</v>
      </c>
      <c r="C134" s="14"/>
      <c r="D134" s="25"/>
      <c r="E134" s="128">
        <v>1250</v>
      </c>
      <c r="F134" s="135">
        <v>1250</v>
      </c>
      <c r="G134" s="18" t="s">
        <v>1236</v>
      </c>
      <c r="H134" s="129">
        <v>45950</v>
      </c>
      <c r="I134" s="27">
        <f>сен.25!I134+F134-E134</f>
        <v>0</v>
      </c>
    </row>
    <row r="135" spans="1:9" x14ac:dyDescent="0.25">
      <c r="A135" s="1"/>
      <c r="B135" s="16">
        <v>123</v>
      </c>
      <c r="C135" s="14"/>
      <c r="D135" s="25"/>
      <c r="E135" s="128"/>
      <c r="F135" s="135"/>
      <c r="G135" s="18"/>
      <c r="H135" s="129"/>
      <c r="I135" s="27">
        <f>сен.25!I135+F135-E135</f>
        <v>0</v>
      </c>
    </row>
    <row r="136" spans="1:9" x14ac:dyDescent="0.25">
      <c r="A136" s="1"/>
      <c r="B136" s="16">
        <v>124</v>
      </c>
      <c r="C136" s="14"/>
      <c r="D136" s="25"/>
      <c r="E136" s="128">
        <v>1250</v>
      </c>
      <c r="F136" s="135"/>
      <c r="G136" s="18"/>
      <c r="H136" s="129"/>
      <c r="I136" s="27">
        <f>сен.25!I136+F136-E136</f>
        <v>-3700</v>
      </c>
    </row>
    <row r="137" spans="1:9" x14ac:dyDescent="0.25">
      <c r="A137" s="1"/>
      <c r="B137" s="16" t="s">
        <v>38</v>
      </c>
      <c r="C137" s="14"/>
      <c r="D137" s="25"/>
      <c r="E137" s="128">
        <v>1250</v>
      </c>
      <c r="F137" s="135">
        <v>1250</v>
      </c>
      <c r="G137" s="18" t="s">
        <v>1247</v>
      </c>
      <c r="H137" s="129">
        <v>45952</v>
      </c>
      <c r="I137" s="27">
        <f>сен.25!I137+F137-E137</f>
        <v>0</v>
      </c>
    </row>
    <row r="138" spans="1:9" x14ac:dyDescent="0.25">
      <c r="A138" s="1"/>
      <c r="B138" s="16">
        <v>125</v>
      </c>
      <c r="C138" s="14"/>
      <c r="D138" s="25"/>
      <c r="E138" s="128">
        <v>1250</v>
      </c>
      <c r="F138" s="135"/>
      <c r="G138" s="18"/>
      <c r="H138" s="129"/>
      <c r="I138" s="27">
        <f>сен.25!I138+F138-E138</f>
        <v>-12500</v>
      </c>
    </row>
    <row r="139" spans="1:9" x14ac:dyDescent="0.25">
      <c r="A139" s="1"/>
      <c r="B139" s="16">
        <v>126</v>
      </c>
      <c r="C139" s="14"/>
      <c r="D139" s="25"/>
      <c r="E139" s="128">
        <v>1250</v>
      </c>
      <c r="F139" s="135"/>
      <c r="G139" s="18"/>
      <c r="H139" s="129"/>
      <c r="I139" s="27">
        <f>сен.25!I139+F139-E139</f>
        <v>-2500</v>
      </c>
    </row>
    <row r="140" spans="1:9" x14ac:dyDescent="0.25">
      <c r="A140" s="1"/>
      <c r="B140" s="16">
        <v>127</v>
      </c>
      <c r="C140" s="14"/>
      <c r="D140" s="25"/>
      <c r="E140" s="128">
        <v>1250</v>
      </c>
      <c r="F140" s="135"/>
      <c r="G140" s="18"/>
      <c r="H140" s="129"/>
      <c r="I140" s="27">
        <f>сен.25!I140+F140-E140</f>
        <v>-2500</v>
      </c>
    </row>
    <row r="141" spans="1:9" x14ac:dyDescent="0.25">
      <c r="A141" s="1"/>
      <c r="B141" s="16">
        <v>128</v>
      </c>
      <c r="C141" s="14"/>
      <c r="D141" s="25"/>
      <c r="E141" s="128">
        <v>1250</v>
      </c>
      <c r="F141" s="135"/>
      <c r="G141" s="18"/>
      <c r="H141" s="129"/>
      <c r="I141" s="27">
        <f>сен.25!I141+F141-E141</f>
        <v>1250</v>
      </c>
    </row>
    <row r="142" spans="1:9" x14ac:dyDescent="0.25">
      <c r="A142" s="1"/>
      <c r="B142" s="16">
        <v>129</v>
      </c>
      <c r="C142" s="14"/>
      <c r="D142" s="25"/>
      <c r="E142" s="128">
        <v>1250</v>
      </c>
      <c r="F142" s="135">
        <f>1250</f>
        <v>1250</v>
      </c>
      <c r="G142" s="18" t="s">
        <v>1266</v>
      </c>
      <c r="H142" s="129">
        <v>45951</v>
      </c>
      <c r="I142" s="27">
        <f>сен.25!I142+F142-E142</f>
        <v>0</v>
      </c>
    </row>
    <row r="143" spans="1:9" x14ac:dyDescent="0.25">
      <c r="A143" s="1"/>
      <c r="B143" s="16">
        <v>130</v>
      </c>
      <c r="C143" s="64"/>
      <c r="D143" s="25"/>
      <c r="E143" s="128">
        <v>1250</v>
      </c>
      <c r="F143" s="135"/>
      <c r="G143" s="18"/>
      <c r="H143" s="129"/>
      <c r="I143" s="27">
        <f>сен.25!I143+F143-E143</f>
        <v>1250</v>
      </c>
    </row>
    <row r="144" spans="1:9" x14ac:dyDescent="0.25">
      <c r="A144" s="15"/>
      <c r="B144" s="16">
        <v>131.13200000000001</v>
      </c>
      <c r="C144" s="14"/>
      <c r="D144" s="25"/>
      <c r="E144" s="128">
        <v>1250</v>
      </c>
      <c r="F144" s="135">
        <v>1250</v>
      </c>
      <c r="G144" s="18" t="s">
        <v>1187</v>
      </c>
      <c r="H144" s="129">
        <v>45937</v>
      </c>
      <c r="I144" s="27">
        <f>сен.25!I144+F144-E144</f>
        <v>-1250</v>
      </c>
    </row>
    <row r="145" spans="1:9" x14ac:dyDescent="0.25">
      <c r="A145" s="3"/>
      <c r="B145" s="16">
        <v>133</v>
      </c>
      <c r="C145" s="14"/>
      <c r="D145" s="25"/>
      <c r="E145" s="128">
        <v>1250</v>
      </c>
      <c r="F145" s="135">
        <v>1250</v>
      </c>
      <c r="G145" s="18" t="s">
        <v>1188</v>
      </c>
      <c r="H145" s="129">
        <v>45937</v>
      </c>
      <c r="I145" s="27">
        <f>сен.25!I145+F145-E145</f>
        <v>-1250</v>
      </c>
    </row>
    <row r="146" spans="1:9" x14ac:dyDescent="0.25">
      <c r="A146" s="1"/>
      <c r="B146" s="16">
        <v>134</v>
      </c>
      <c r="C146" s="14"/>
      <c r="D146" s="25"/>
      <c r="E146" s="128">
        <v>1250</v>
      </c>
      <c r="F146" s="135"/>
      <c r="G146" s="18"/>
      <c r="H146" s="129"/>
      <c r="I146" s="27">
        <f>сен.25!I146+F146-E146</f>
        <v>-5000</v>
      </c>
    </row>
    <row r="147" spans="1:9" x14ac:dyDescent="0.25">
      <c r="A147" s="1"/>
      <c r="B147" s="16">
        <v>135</v>
      </c>
      <c r="C147" s="14"/>
      <c r="D147" s="25"/>
      <c r="E147" s="128"/>
      <c r="F147" s="135"/>
      <c r="G147" s="18"/>
      <c r="H147" s="129"/>
      <c r="I147" s="27">
        <f>сен.25!I147+F147-E147</f>
        <v>0</v>
      </c>
    </row>
    <row r="148" spans="1:9" x14ac:dyDescent="0.25">
      <c r="A148" s="1"/>
      <c r="B148" s="16">
        <v>136</v>
      </c>
      <c r="C148" s="14"/>
      <c r="D148" s="25"/>
      <c r="E148" s="128">
        <v>1250</v>
      </c>
      <c r="F148" s="135">
        <v>1250</v>
      </c>
      <c r="G148" s="18" t="s">
        <v>1201</v>
      </c>
      <c r="H148" s="129">
        <v>45939</v>
      </c>
      <c r="I148" s="27">
        <f>сен.25!I148+F148-E148</f>
        <v>1250</v>
      </c>
    </row>
    <row r="149" spans="1:9" x14ac:dyDescent="0.25">
      <c r="A149" s="1"/>
      <c r="B149" s="16">
        <v>137</v>
      </c>
      <c r="C149" s="14"/>
      <c r="D149" s="25"/>
      <c r="E149" s="128">
        <v>1250</v>
      </c>
      <c r="F149" s="135">
        <v>1250</v>
      </c>
      <c r="G149" s="18" t="s">
        <v>1194</v>
      </c>
      <c r="H149" s="129">
        <v>45938</v>
      </c>
      <c r="I149" s="27">
        <f>сен.25!I149+F149-E149</f>
        <v>0</v>
      </c>
    </row>
    <row r="150" spans="1:9" x14ac:dyDescent="0.25">
      <c r="A150" s="1"/>
      <c r="B150" s="16">
        <v>138</v>
      </c>
      <c r="C150" s="14"/>
      <c r="D150" s="25"/>
      <c r="E150" s="128">
        <v>1250</v>
      </c>
      <c r="F150" s="135">
        <v>1250</v>
      </c>
      <c r="G150" s="18">
        <v>558545</v>
      </c>
      <c r="H150" s="129">
        <v>45931</v>
      </c>
      <c r="I150" s="27">
        <f>сен.25!I150+F150-E150</f>
        <v>-1250</v>
      </c>
    </row>
    <row r="151" spans="1:9" x14ac:dyDescent="0.25">
      <c r="A151" s="1"/>
      <c r="B151" s="16">
        <v>139</v>
      </c>
      <c r="C151" s="14"/>
      <c r="D151" s="25"/>
      <c r="E151" s="128">
        <v>1250</v>
      </c>
      <c r="F151" s="135"/>
      <c r="G151" s="18"/>
      <c r="H151" s="129"/>
      <c r="I151" s="27">
        <f>сен.25!I151+F151-E151</f>
        <v>-1250</v>
      </c>
    </row>
    <row r="152" spans="1:9" x14ac:dyDescent="0.25">
      <c r="A152" s="1"/>
      <c r="B152" s="16">
        <v>140</v>
      </c>
      <c r="C152" s="14"/>
      <c r="D152" s="25"/>
      <c r="E152" s="128">
        <v>1250</v>
      </c>
      <c r="F152" s="135">
        <v>1250</v>
      </c>
      <c r="G152" s="18" t="s">
        <v>1196</v>
      </c>
      <c r="H152" s="129">
        <v>45938</v>
      </c>
      <c r="I152" s="27">
        <f>сен.25!I152+F152-E152</f>
        <v>0</v>
      </c>
    </row>
    <row r="153" spans="1:9" x14ac:dyDescent="0.25">
      <c r="A153" s="1"/>
      <c r="B153" s="16">
        <v>141</v>
      </c>
      <c r="C153" s="14"/>
      <c r="D153" s="25"/>
      <c r="E153" s="128">
        <v>1250</v>
      </c>
      <c r="F153" s="135"/>
      <c r="G153" s="18"/>
      <c r="H153" s="129"/>
      <c r="I153" s="27">
        <f>сен.25!I153+F153-E153</f>
        <v>-8750</v>
      </c>
    </row>
    <row r="154" spans="1:9" x14ac:dyDescent="0.25">
      <c r="A154" s="1"/>
      <c r="B154" s="16">
        <v>142</v>
      </c>
      <c r="C154" s="14"/>
      <c r="D154" s="25"/>
      <c r="E154" s="128">
        <v>1250</v>
      </c>
      <c r="F154" s="135"/>
      <c r="G154" s="18"/>
      <c r="H154" s="129"/>
      <c r="I154" s="27">
        <f>сен.25!I154+F154-E154</f>
        <v>23750</v>
      </c>
    </row>
    <row r="155" spans="1:9" x14ac:dyDescent="0.25">
      <c r="A155" s="1"/>
      <c r="B155" s="16">
        <v>143</v>
      </c>
      <c r="C155" s="14"/>
      <c r="D155" s="25"/>
      <c r="E155" s="128">
        <v>1250</v>
      </c>
      <c r="F155" s="135">
        <v>1250</v>
      </c>
      <c r="G155" s="18" t="s">
        <v>1225</v>
      </c>
      <c r="H155" s="129">
        <v>45946</v>
      </c>
      <c r="I155" s="27">
        <f>сен.25!I155+F155-E155</f>
        <v>0</v>
      </c>
    </row>
    <row r="156" spans="1:9" x14ac:dyDescent="0.25">
      <c r="A156" s="1"/>
      <c r="B156" s="16">
        <v>144</v>
      </c>
      <c r="C156" s="14"/>
      <c r="D156" s="25"/>
      <c r="E156" s="128">
        <v>1250</v>
      </c>
      <c r="F156" s="135"/>
      <c r="G156" s="18"/>
      <c r="H156" s="129"/>
      <c r="I156" s="27">
        <f>сен.25!I156+F156-E156</f>
        <v>-12500</v>
      </c>
    </row>
    <row r="157" spans="1:9" x14ac:dyDescent="0.25">
      <c r="A157" s="1"/>
      <c r="B157" s="16">
        <v>145</v>
      </c>
      <c r="C157" s="14"/>
      <c r="D157" s="25"/>
      <c r="E157" s="128">
        <v>1250</v>
      </c>
      <c r="F157" s="135"/>
      <c r="G157" s="18"/>
      <c r="H157" s="129"/>
      <c r="I157" s="27">
        <f>сен.25!I157+F157-E157</f>
        <v>-2500</v>
      </c>
    </row>
    <row r="158" spans="1:9" x14ac:dyDescent="0.25">
      <c r="A158" s="1"/>
      <c r="B158" s="16">
        <v>146</v>
      </c>
      <c r="C158" s="14"/>
      <c r="D158" s="25"/>
      <c r="E158" s="128">
        <v>1250</v>
      </c>
      <c r="F158" s="135"/>
      <c r="G158" s="18"/>
      <c r="H158" s="129"/>
      <c r="I158" s="27">
        <f>сен.25!I158+F158-E158</f>
        <v>15000</v>
      </c>
    </row>
    <row r="159" spans="1:9" x14ac:dyDescent="0.25">
      <c r="A159" s="1"/>
      <c r="B159" s="16">
        <v>147</v>
      </c>
      <c r="C159" s="14"/>
      <c r="D159" s="25"/>
      <c r="E159" s="128">
        <v>1250</v>
      </c>
      <c r="F159" s="135"/>
      <c r="G159" s="18"/>
      <c r="H159" s="129"/>
      <c r="I159" s="27">
        <f>сен.25!I159+F159-E159</f>
        <v>12500</v>
      </c>
    </row>
    <row r="160" spans="1:9" x14ac:dyDescent="0.25">
      <c r="A160" s="1"/>
      <c r="B160" s="16">
        <v>148</v>
      </c>
      <c r="C160" s="14"/>
      <c r="D160" s="25"/>
      <c r="E160" s="128">
        <v>1250</v>
      </c>
      <c r="F160" s="135">
        <v>1250</v>
      </c>
      <c r="G160" s="18" t="s">
        <v>1259</v>
      </c>
      <c r="H160" s="129">
        <v>45961</v>
      </c>
      <c r="I160" s="27">
        <f>сен.25!I160+F160-E160</f>
        <v>-2</v>
      </c>
    </row>
    <row r="161" spans="1:9" x14ac:dyDescent="0.25">
      <c r="A161" s="1"/>
      <c r="B161" s="16">
        <v>149</v>
      </c>
      <c r="C161" s="14"/>
      <c r="D161" s="25"/>
      <c r="E161" s="128">
        <v>1250</v>
      </c>
      <c r="F161" s="135"/>
      <c r="G161" s="18"/>
      <c r="H161" s="129"/>
      <c r="I161" s="27">
        <f>сен.25!I161+F161-E161</f>
        <v>-3750</v>
      </c>
    </row>
    <row r="162" spans="1:9" x14ac:dyDescent="0.25">
      <c r="A162" s="1"/>
      <c r="B162" s="16">
        <v>150</v>
      </c>
      <c r="C162" s="14"/>
      <c r="D162" s="25"/>
      <c r="E162" s="128">
        <v>1250</v>
      </c>
      <c r="F162" s="135"/>
      <c r="G162" s="18"/>
      <c r="H162" s="129"/>
      <c r="I162" s="27">
        <f>сен.25!I162+F162-E162</f>
        <v>-5000</v>
      </c>
    </row>
    <row r="163" spans="1:9" x14ac:dyDescent="0.25">
      <c r="A163" s="1"/>
      <c r="B163" s="16">
        <v>151</v>
      </c>
      <c r="C163" s="14"/>
      <c r="D163" s="25"/>
      <c r="E163" s="128">
        <v>1250</v>
      </c>
      <c r="F163" s="135"/>
      <c r="G163" s="18"/>
      <c r="H163" s="129"/>
      <c r="I163" s="27">
        <f>сен.25!I163+F163-E163</f>
        <v>-1250</v>
      </c>
    </row>
    <row r="164" spans="1:9" x14ac:dyDescent="0.25">
      <c r="A164" s="1"/>
      <c r="B164" s="16">
        <v>152</v>
      </c>
      <c r="C164" s="14"/>
      <c r="D164" s="25"/>
      <c r="E164" s="128">
        <v>1250</v>
      </c>
      <c r="F164" s="135"/>
      <c r="G164" s="18"/>
      <c r="H164" s="129"/>
      <c r="I164" s="27">
        <f>сен.25!I164+F164-E164</f>
        <v>-5000</v>
      </c>
    </row>
    <row r="165" spans="1:9" x14ac:dyDescent="0.25">
      <c r="A165" s="1"/>
      <c r="B165" s="16">
        <v>153</v>
      </c>
      <c r="C165" s="14"/>
      <c r="D165" s="25"/>
      <c r="E165" s="128">
        <v>1250</v>
      </c>
      <c r="F165" s="135"/>
      <c r="G165" s="18"/>
      <c r="H165" s="129"/>
      <c r="I165" s="27">
        <f>сен.25!I165+F165-E165</f>
        <v>2500</v>
      </c>
    </row>
    <row r="166" spans="1:9" x14ac:dyDescent="0.25">
      <c r="A166" s="1"/>
      <c r="B166" s="16">
        <v>154</v>
      </c>
      <c r="C166" s="14"/>
      <c r="D166" s="25"/>
      <c r="E166" s="128">
        <v>1250</v>
      </c>
      <c r="F166" s="135">
        <v>2500</v>
      </c>
      <c r="G166" s="18" t="s">
        <v>1162</v>
      </c>
      <c r="H166" s="129">
        <v>45933</v>
      </c>
      <c r="I166" s="27">
        <f>сен.25!I166+F166-E166</f>
        <v>2500</v>
      </c>
    </row>
    <row r="167" spans="1:9" x14ac:dyDescent="0.25">
      <c r="A167" s="1"/>
      <c r="B167" s="16">
        <v>155</v>
      </c>
      <c r="C167" s="14"/>
      <c r="D167" s="25"/>
      <c r="E167" s="128"/>
      <c r="F167" s="135"/>
      <c r="G167" s="18"/>
      <c r="H167" s="129"/>
      <c r="I167" s="27">
        <f>сен.25!I167+F167-E167</f>
        <v>0</v>
      </c>
    </row>
    <row r="168" spans="1:9" x14ac:dyDescent="0.25">
      <c r="A168" s="1"/>
      <c r="B168" s="16">
        <v>156</v>
      </c>
      <c r="C168" s="14"/>
      <c r="D168" s="25"/>
      <c r="E168" s="128"/>
      <c r="F168" s="135"/>
      <c r="G168" s="18"/>
      <c r="H168" s="129"/>
      <c r="I168" s="27">
        <f>сен.25!I168+F168-E168</f>
        <v>0</v>
      </c>
    </row>
    <row r="169" spans="1:9" x14ac:dyDescent="0.25">
      <c r="A169" s="1"/>
      <c r="B169" s="16">
        <v>157</v>
      </c>
      <c r="C169" s="14"/>
      <c r="D169" s="25"/>
      <c r="E169" s="128"/>
      <c r="F169" s="135"/>
      <c r="G169" s="18"/>
      <c r="H169" s="129"/>
      <c r="I169" s="27">
        <f>сен.25!I169+F169-E169</f>
        <v>0</v>
      </c>
    </row>
    <row r="170" spans="1:9" x14ac:dyDescent="0.25">
      <c r="A170" s="1"/>
      <c r="B170" s="16">
        <v>158</v>
      </c>
      <c r="C170" s="14"/>
      <c r="D170" s="25"/>
      <c r="E170" s="128"/>
      <c r="F170" s="135"/>
      <c r="G170" s="18"/>
      <c r="H170" s="129"/>
      <c r="I170" s="27">
        <f>сен.25!I170+F170-E170</f>
        <v>0</v>
      </c>
    </row>
    <row r="171" spans="1:9" x14ac:dyDescent="0.25">
      <c r="A171" s="15"/>
      <c r="B171" s="16">
        <v>159</v>
      </c>
      <c r="C171" s="14"/>
      <c r="D171" s="25"/>
      <c r="E171" s="128">
        <v>1250</v>
      </c>
      <c r="F171" s="135"/>
      <c r="G171" s="18"/>
      <c r="H171" s="129"/>
      <c r="I171" s="27">
        <f>сен.25!I171+F171-E171</f>
        <v>2500</v>
      </c>
    </row>
    <row r="172" spans="1:9" x14ac:dyDescent="0.25">
      <c r="A172" s="1"/>
      <c r="B172" s="16">
        <v>160</v>
      </c>
      <c r="C172" s="14"/>
      <c r="D172" s="25"/>
      <c r="E172" s="128">
        <v>1250</v>
      </c>
      <c r="F172" s="135"/>
      <c r="G172" s="18"/>
      <c r="H172" s="129"/>
      <c r="I172" s="27">
        <f>сен.25!I172+F172-E172</f>
        <v>-8750</v>
      </c>
    </row>
    <row r="173" spans="1:9" x14ac:dyDescent="0.25">
      <c r="A173" s="1"/>
      <c r="B173" s="16">
        <v>161</v>
      </c>
      <c r="C173" s="14"/>
      <c r="D173" s="25"/>
      <c r="E173" s="128">
        <v>1250</v>
      </c>
      <c r="F173" s="135">
        <v>1250</v>
      </c>
      <c r="G173" s="18" t="s">
        <v>1245</v>
      </c>
      <c r="H173" s="129">
        <v>45951</v>
      </c>
      <c r="I173" s="27">
        <f>сен.25!I173+F173-E173</f>
        <v>600</v>
      </c>
    </row>
    <row r="174" spans="1:9" x14ac:dyDescent="0.25">
      <c r="A174" s="1"/>
      <c r="B174" s="16">
        <v>162</v>
      </c>
      <c r="C174" s="14"/>
      <c r="D174" s="25"/>
      <c r="E174" s="128">
        <v>1250</v>
      </c>
      <c r="F174" s="135">
        <v>1250</v>
      </c>
      <c r="G174" s="18" t="s">
        <v>1215</v>
      </c>
      <c r="H174" s="129">
        <v>45943</v>
      </c>
      <c r="I174" s="27">
        <f>сен.25!I174+F174-E174</f>
        <v>-1250</v>
      </c>
    </row>
    <row r="175" spans="1:9" x14ac:dyDescent="0.25">
      <c r="A175" s="1"/>
      <c r="B175" s="16">
        <v>163</v>
      </c>
      <c r="C175" s="14"/>
      <c r="D175" s="25"/>
      <c r="E175" s="128">
        <v>1250</v>
      </c>
      <c r="F175" s="135"/>
      <c r="G175" s="18"/>
      <c r="H175" s="129"/>
      <c r="I175" s="27">
        <f>сен.25!I175+F175-E175</f>
        <v>2500</v>
      </c>
    </row>
    <row r="176" spans="1:9" x14ac:dyDescent="0.25">
      <c r="A176" s="1"/>
      <c r="B176" s="16">
        <v>164</v>
      </c>
      <c r="C176" s="60"/>
      <c r="D176" s="25"/>
      <c r="E176" s="128">
        <v>1250</v>
      </c>
      <c r="F176" s="135"/>
      <c r="G176" s="18"/>
      <c r="H176" s="129"/>
      <c r="I176" s="27">
        <f>сен.25!I176+F176-E176</f>
        <v>-2750</v>
      </c>
    </row>
    <row r="177" spans="1:9" x14ac:dyDescent="0.25">
      <c r="A177" s="1"/>
      <c r="B177" s="16">
        <v>165</v>
      </c>
      <c r="C177" s="14"/>
      <c r="D177" s="25"/>
      <c r="E177" s="128">
        <v>1250</v>
      </c>
      <c r="F177" s="135"/>
      <c r="G177" s="18"/>
      <c r="H177" s="129"/>
      <c r="I177" s="27">
        <f>сен.25!I177+F177-E177</f>
        <v>-12500</v>
      </c>
    </row>
    <row r="178" spans="1:9" x14ac:dyDescent="0.25">
      <c r="A178" s="1"/>
      <c r="B178" s="16">
        <v>166</v>
      </c>
      <c r="C178" s="14"/>
      <c r="D178" s="25"/>
      <c r="E178" s="128">
        <v>1250</v>
      </c>
      <c r="F178" s="135">
        <v>1250</v>
      </c>
      <c r="G178" s="18">
        <v>88845</v>
      </c>
      <c r="H178" s="129">
        <v>45931</v>
      </c>
      <c r="I178" s="27">
        <f>сен.25!I178+F178-E178</f>
        <v>-1250</v>
      </c>
    </row>
    <row r="179" spans="1:9" x14ac:dyDescent="0.25">
      <c r="A179" s="1"/>
      <c r="B179" s="16">
        <v>167</v>
      </c>
      <c r="C179" s="14"/>
      <c r="D179" s="25"/>
      <c r="E179" s="128">
        <v>1250</v>
      </c>
      <c r="F179" s="135"/>
      <c r="G179" s="18"/>
      <c r="H179" s="129"/>
      <c r="I179" s="27">
        <f>сен.25!I179+F179-E179</f>
        <v>-1250</v>
      </c>
    </row>
    <row r="180" spans="1:9" x14ac:dyDescent="0.25">
      <c r="A180" s="1"/>
      <c r="B180" s="16">
        <v>168</v>
      </c>
      <c r="C180" s="14"/>
      <c r="D180" s="25"/>
      <c r="E180" s="128">
        <v>1250</v>
      </c>
      <c r="F180" s="135"/>
      <c r="G180" s="18"/>
      <c r="H180" s="129"/>
      <c r="I180" s="27">
        <f>сен.25!I180+F180-E180</f>
        <v>-1250</v>
      </c>
    </row>
    <row r="181" spans="1:9" x14ac:dyDescent="0.25">
      <c r="A181" s="1"/>
      <c r="B181" s="16">
        <v>169</v>
      </c>
      <c r="C181" s="14"/>
      <c r="D181" s="25"/>
      <c r="E181" s="128">
        <v>1250</v>
      </c>
      <c r="F181" s="135"/>
      <c r="G181" s="18"/>
      <c r="H181" s="129"/>
      <c r="I181" s="27">
        <f>сен.25!I181+F181-E181</f>
        <v>6250</v>
      </c>
    </row>
    <row r="182" spans="1:9" x14ac:dyDescent="0.25">
      <c r="A182" s="15"/>
      <c r="B182" s="16">
        <v>170</v>
      </c>
      <c r="C182" s="14"/>
      <c r="D182" s="25"/>
      <c r="E182" s="128">
        <v>1250</v>
      </c>
      <c r="F182" s="135"/>
      <c r="G182" s="18"/>
      <c r="H182" s="129"/>
      <c r="I182" s="27">
        <f>сен.25!I182+F182-E182</f>
        <v>-12500</v>
      </c>
    </row>
    <row r="183" spans="1:9" x14ac:dyDescent="0.25">
      <c r="A183" s="1"/>
      <c r="B183" s="16">
        <v>171</v>
      </c>
      <c r="C183" s="14"/>
      <c r="D183" s="25"/>
      <c r="E183" s="128">
        <v>1250</v>
      </c>
      <c r="F183" s="135"/>
      <c r="G183" s="18"/>
      <c r="H183" s="129"/>
      <c r="I183" s="27">
        <f>сен.25!I183+F183-E183</f>
        <v>-7500</v>
      </c>
    </row>
    <row r="184" spans="1:9" x14ac:dyDescent="0.25">
      <c r="A184" s="1"/>
      <c r="B184" s="16">
        <v>172</v>
      </c>
      <c r="C184" s="14"/>
      <c r="D184" s="25"/>
      <c r="E184" s="128">
        <v>1250</v>
      </c>
      <c r="F184" s="135">
        <v>2500</v>
      </c>
      <c r="G184" s="18" t="s">
        <v>1222</v>
      </c>
      <c r="H184" s="129">
        <v>45944</v>
      </c>
      <c r="I184" s="27">
        <f>сен.25!I184+F184-E184</f>
        <v>1250</v>
      </c>
    </row>
    <row r="185" spans="1:9" x14ac:dyDescent="0.25">
      <c r="A185" s="1"/>
      <c r="B185" s="16">
        <v>173</v>
      </c>
      <c r="C185" s="45"/>
      <c r="D185" s="40"/>
      <c r="E185" s="128">
        <v>1250</v>
      </c>
      <c r="F185" s="135"/>
      <c r="G185" s="18"/>
      <c r="H185" s="129"/>
      <c r="I185" s="27">
        <f>сен.25!I185+F185-E185</f>
        <v>-5000</v>
      </c>
    </row>
    <row r="186" spans="1:9" x14ac:dyDescent="0.25">
      <c r="A186" s="1"/>
      <c r="B186" s="16">
        <v>174</v>
      </c>
      <c r="C186" s="14"/>
      <c r="D186" s="25"/>
      <c r="E186" s="128"/>
      <c r="F186" s="135"/>
      <c r="G186" s="18"/>
      <c r="H186" s="129"/>
      <c r="I186" s="27">
        <f>сен.25!I186+F186-E186</f>
        <v>0</v>
      </c>
    </row>
    <row r="187" spans="1:9" x14ac:dyDescent="0.25">
      <c r="A187" s="1"/>
      <c r="B187" s="16">
        <v>175</v>
      </c>
      <c r="C187" s="14"/>
      <c r="D187" s="25"/>
      <c r="E187" s="128">
        <v>1250</v>
      </c>
      <c r="F187" s="135">
        <v>500</v>
      </c>
      <c r="G187" s="18" t="s">
        <v>1240</v>
      </c>
      <c r="H187" s="129">
        <v>45950</v>
      </c>
      <c r="I187" s="27">
        <f>сен.25!I187+F187-E187</f>
        <v>-9000</v>
      </c>
    </row>
    <row r="188" spans="1:9" x14ac:dyDescent="0.25">
      <c r="A188" s="1"/>
      <c r="B188" s="16">
        <v>176</v>
      </c>
      <c r="C188" s="14"/>
      <c r="D188" s="25"/>
      <c r="E188" s="128"/>
      <c r="F188" s="135"/>
      <c r="G188" s="18"/>
      <c r="H188" s="129"/>
      <c r="I188" s="27">
        <f>сен.25!I188+F188-E188</f>
        <v>0</v>
      </c>
    </row>
    <row r="189" spans="1:9" x14ac:dyDescent="0.25">
      <c r="A189" s="1"/>
      <c r="B189" s="16">
        <v>177</v>
      </c>
      <c r="C189" s="14"/>
      <c r="D189" s="25"/>
      <c r="E189" s="128"/>
      <c r="F189" s="135"/>
      <c r="G189" s="18"/>
      <c r="H189" s="129"/>
      <c r="I189" s="27">
        <f>сен.25!I189+F189-E189</f>
        <v>0</v>
      </c>
    </row>
    <row r="190" spans="1:9" x14ac:dyDescent="0.25">
      <c r="A190" s="1"/>
      <c r="B190" s="16">
        <v>178</v>
      </c>
      <c r="C190" s="14"/>
      <c r="D190" s="25"/>
      <c r="E190" s="128"/>
      <c r="F190" s="135"/>
      <c r="G190" s="18"/>
      <c r="H190" s="129"/>
      <c r="I190" s="27">
        <f>сен.25!I190+F190-E190</f>
        <v>0</v>
      </c>
    </row>
    <row r="191" spans="1:9" x14ac:dyDescent="0.25">
      <c r="A191" s="1"/>
      <c r="B191" s="16">
        <v>179</v>
      </c>
      <c r="C191" s="14"/>
      <c r="D191" s="25"/>
      <c r="E191" s="128"/>
      <c r="F191" s="135"/>
      <c r="G191" s="18"/>
      <c r="H191" s="129"/>
      <c r="I191" s="27">
        <f>сен.25!I191+F191-E191</f>
        <v>0</v>
      </c>
    </row>
    <row r="192" spans="1:9" x14ac:dyDescent="0.25">
      <c r="A192" s="1"/>
      <c r="B192" s="16">
        <v>180</v>
      </c>
      <c r="C192" s="14"/>
      <c r="D192" s="25"/>
      <c r="E192" s="128">
        <v>1250</v>
      </c>
      <c r="F192" s="135">
        <v>1250</v>
      </c>
      <c r="G192" s="18" t="s">
        <v>1184</v>
      </c>
      <c r="H192" s="129">
        <v>45937</v>
      </c>
      <c r="I192" s="27">
        <f>сен.25!I192+F192-E192</f>
        <v>0</v>
      </c>
    </row>
    <row r="193" spans="1:9" x14ac:dyDescent="0.25">
      <c r="A193" s="1"/>
      <c r="B193" s="16">
        <v>181</v>
      </c>
      <c r="C193" s="14"/>
      <c r="D193" s="25"/>
      <c r="E193" s="128">
        <v>1250</v>
      </c>
      <c r="F193" s="135">
        <v>1250</v>
      </c>
      <c r="G193" s="18" t="s">
        <v>1200</v>
      </c>
      <c r="H193" s="129">
        <v>45939</v>
      </c>
      <c r="I193" s="27">
        <f>сен.25!I193+F193-E193</f>
        <v>0</v>
      </c>
    </row>
    <row r="194" spans="1:9" x14ac:dyDescent="0.25">
      <c r="A194" s="1"/>
      <c r="B194" s="16">
        <v>182</v>
      </c>
      <c r="C194" s="14"/>
      <c r="D194" s="25"/>
      <c r="E194" s="128">
        <v>1250</v>
      </c>
      <c r="F194" s="135">
        <v>5000</v>
      </c>
      <c r="G194" s="18" t="s">
        <v>1226</v>
      </c>
      <c r="H194" s="129">
        <v>45946</v>
      </c>
      <c r="I194" s="27">
        <f>сен.25!I194+F194-E194</f>
        <v>-7500</v>
      </c>
    </row>
    <row r="195" spans="1:9" x14ac:dyDescent="0.25">
      <c r="A195" s="1"/>
      <c r="B195" s="16">
        <v>183</v>
      </c>
      <c r="C195" s="14"/>
      <c r="D195" s="25"/>
      <c r="E195" s="128">
        <v>1250</v>
      </c>
      <c r="F195" s="135">
        <v>5000</v>
      </c>
      <c r="G195" s="18" t="s">
        <v>1191</v>
      </c>
      <c r="H195" s="129">
        <v>45938</v>
      </c>
      <c r="I195" s="27">
        <f>сен.25!I195+F195-E195</f>
        <v>0</v>
      </c>
    </row>
    <row r="196" spans="1:9" x14ac:dyDescent="0.25">
      <c r="A196" s="1"/>
      <c r="B196" s="16">
        <v>184</v>
      </c>
      <c r="C196" s="14"/>
      <c r="D196" s="25"/>
      <c r="E196" s="128">
        <v>1250</v>
      </c>
      <c r="F196" s="135">
        <v>4000</v>
      </c>
      <c r="G196" s="18" t="s">
        <v>1210</v>
      </c>
      <c r="H196" s="129">
        <v>45943</v>
      </c>
      <c r="I196" s="27">
        <f>сен.25!I196+F196-E196</f>
        <v>-8500</v>
      </c>
    </row>
    <row r="197" spans="1:9" x14ac:dyDescent="0.25">
      <c r="A197" s="15"/>
      <c r="B197" s="16">
        <v>185</v>
      </c>
      <c r="C197" s="14"/>
      <c r="D197" s="25"/>
      <c r="E197" s="128">
        <v>1250</v>
      </c>
      <c r="F197" s="135">
        <v>1250</v>
      </c>
      <c r="G197" s="18" t="s">
        <v>1152</v>
      </c>
      <c r="H197" s="129">
        <v>45932</v>
      </c>
      <c r="I197" s="27">
        <f>сен.25!I197+F197-E197</f>
        <v>0</v>
      </c>
    </row>
    <row r="198" spans="1:9" x14ac:dyDescent="0.25">
      <c r="A198" s="1"/>
      <c r="B198" s="16">
        <v>186</v>
      </c>
      <c r="C198" s="14"/>
      <c r="D198" s="25"/>
      <c r="E198" s="128">
        <v>1250</v>
      </c>
      <c r="F198" s="135"/>
      <c r="G198" s="18"/>
      <c r="H198" s="129"/>
      <c r="I198" s="27">
        <f>сен.25!I198+F198-E198</f>
        <v>-3750</v>
      </c>
    </row>
    <row r="199" spans="1:9" x14ac:dyDescent="0.25">
      <c r="A199" s="1"/>
      <c r="B199" s="16">
        <v>187</v>
      </c>
      <c r="C199" s="14"/>
      <c r="D199" s="25"/>
      <c r="E199" s="128">
        <v>1250</v>
      </c>
      <c r="F199" s="135">
        <v>1250</v>
      </c>
      <c r="G199" s="18" t="s">
        <v>1174</v>
      </c>
      <c r="H199" s="129">
        <v>45936</v>
      </c>
      <c r="I199" s="27">
        <f>сен.25!I199+F199-E199</f>
        <v>0</v>
      </c>
    </row>
    <row r="200" spans="1:9" x14ac:dyDescent="0.25">
      <c r="A200" s="1"/>
      <c r="B200" s="16">
        <v>188</v>
      </c>
      <c r="C200" s="14"/>
      <c r="D200" s="25"/>
      <c r="E200" s="128">
        <v>1250</v>
      </c>
      <c r="F200" s="135">
        <v>2500</v>
      </c>
      <c r="G200" s="18" t="s">
        <v>1180</v>
      </c>
      <c r="H200" s="129">
        <v>45937</v>
      </c>
      <c r="I200" s="27">
        <f>сен.25!I200+F200-E200</f>
        <v>-1250</v>
      </c>
    </row>
    <row r="201" spans="1:9" x14ac:dyDescent="0.25">
      <c r="A201" s="1"/>
      <c r="B201" s="16">
        <v>189</v>
      </c>
      <c r="C201" s="14"/>
      <c r="D201" s="25"/>
      <c r="E201" s="128">
        <v>1250</v>
      </c>
      <c r="F201" s="135"/>
      <c r="G201" s="18"/>
      <c r="H201" s="129"/>
      <c r="I201" s="27">
        <f>сен.25!I201+F201-E201</f>
        <v>-12500</v>
      </c>
    </row>
    <row r="202" spans="1:9" x14ac:dyDescent="0.25">
      <c r="A202" s="1"/>
      <c r="B202" s="16">
        <v>190</v>
      </c>
      <c r="C202" s="14"/>
      <c r="D202" s="25"/>
      <c r="E202" s="128">
        <v>1250</v>
      </c>
      <c r="F202" s="135"/>
      <c r="G202" s="18"/>
      <c r="H202" s="129"/>
      <c r="I202" s="27">
        <f>сен.25!I202+F202-E202</f>
        <v>2500</v>
      </c>
    </row>
    <row r="203" spans="1:9" x14ac:dyDescent="0.25">
      <c r="A203" s="1"/>
      <c r="B203" s="16">
        <v>191</v>
      </c>
      <c r="C203" s="14"/>
      <c r="D203" s="25"/>
      <c r="E203" s="128">
        <v>1250</v>
      </c>
      <c r="F203" s="135">
        <f>1250+1250</f>
        <v>2500</v>
      </c>
      <c r="G203" s="18" t="s">
        <v>1261</v>
      </c>
      <c r="H203" s="129" t="s">
        <v>1262</v>
      </c>
      <c r="I203" s="27">
        <f>сен.25!I203+F203-E203</f>
        <v>0</v>
      </c>
    </row>
    <row r="204" spans="1:9" x14ac:dyDescent="0.25">
      <c r="A204" s="1"/>
      <c r="B204" s="16">
        <v>192</v>
      </c>
      <c r="C204" s="14"/>
      <c r="D204" s="25"/>
      <c r="E204" s="128">
        <v>1250</v>
      </c>
      <c r="F204" s="135">
        <f>1250+1250</f>
        <v>2500</v>
      </c>
      <c r="G204" s="18" t="s">
        <v>1263</v>
      </c>
      <c r="H204" s="129" t="s">
        <v>1262</v>
      </c>
      <c r="I204" s="27">
        <f>сен.25!I204+F204-E204</f>
        <v>0</v>
      </c>
    </row>
    <row r="205" spans="1:9" x14ac:dyDescent="0.25">
      <c r="A205" s="1"/>
      <c r="B205" s="16" t="s">
        <v>37</v>
      </c>
      <c r="C205" s="14"/>
      <c r="D205" s="25"/>
      <c r="E205" s="128">
        <v>1250</v>
      </c>
      <c r="F205" s="135"/>
      <c r="G205" s="18"/>
      <c r="H205" s="129"/>
      <c r="I205" s="27">
        <f>сен.25!I205+F205-E205</f>
        <v>-12500</v>
      </c>
    </row>
    <row r="206" spans="1:9" x14ac:dyDescent="0.25">
      <c r="A206" s="1"/>
      <c r="B206" s="16">
        <v>193</v>
      </c>
      <c r="C206" s="14"/>
      <c r="D206" s="25"/>
      <c r="E206" s="128">
        <v>1250</v>
      </c>
      <c r="F206" s="135"/>
      <c r="G206" s="18"/>
      <c r="H206" s="129"/>
      <c r="I206" s="27">
        <f>сен.25!I206+F206-E206</f>
        <v>-2250</v>
      </c>
    </row>
    <row r="207" spans="1:9" x14ac:dyDescent="0.25">
      <c r="A207" s="1"/>
      <c r="B207" s="16">
        <v>194</v>
      </c>
      <c r="C207" s="66"/>
      <c r="D207" s="25"/>
      <c r="E207" s="128">
        <v>1250</v>
      </c>
      <c r="F207" s="135"/>
      <c r="G207" s="18"/>
      <c r="H207" s="129"/>
      <c r="I207" s="27">
        <f>сен.25!I207+F207-E207</f>
        <v>16250</v>
      </c>
    </row>
    <row r="208" spans="1:9" x14ac:dyDescent="0.25">
      <c r="A208" s="15"/>
      <c r="B208" s="16">
        <v>195</v>
      </c>
      <c r="C208" s="14"/>
      <c r="D208" s="25"/>
      <c r="E208" s="128">
        <v>1250</v>
      </c>
      <c r="F208" s="135">
        <v>1250</v>
      </c>
      <c r="G208" s="18" t="s">
        <v>1206</v>
      </c>
      <c r="H208" s="129">
        <v>45940</v>
      </c>
      <c r="I208" s="27">
        <f>сен.25!I208+F208-E208</f>
        <v>-1250</v>
      </c>
    </row>
    <row r="209" spans="1:9" x14ac:dyDescent="0.25">
      <c r="A209" s="1"/>
      <c r="B209" s="16">
        <v>196</v>
      </c>
      <c r="C209" s="45"/>
      <c r="D209" s="25"/>
      <c r="E209" s="128"/>
      <c r="F209" s="135"/>
      <c r="G209" s="18"/>
      <c r="H209" s="129"/>
      <c r="I209" s="27">
        <f>сен.25!I209+F209-E209</f>
        <v>0</v>
      </c>
    </row>
    <row r="210" spans="1:9" x14ac:dyDescent="0.25">
      <c r="A210" s="1"/>
      <c r="B210" s="16">
        <v>197</v>
      </c>
      <c r="C210" s="14"/>
      <c r="D210" s="25"/>
      <c r="E210" s="128">
        <v>1250</v>
      </c>
      <c r="F210" s="135">
        <v>1250</v>
      </c>
      <c r="G210" s="18" t="s">
        <v>1179</v>
      </c>
      <c r="H210" s="129">
        <v>45937</v>
      </c>
      <c r="I210" s="27">
        <f>сен.25!I210+F210-E210</f>
        <v>0</v>
      </c>
    </row>
    <row r="211" spans="1:9" x14ac:dyDescent="0.25">
      <c r="A211" s="1"/>
      <c r="B211" s="16">
        <v>198</v>
      </c>
      <c r="C211" s="14"/>
      <c r="D211" s="25"/>
      <c r="E211" s="128">
        <v>1250</v>
      </c>
      <c r="F211" s="135"/>
      <c r="G211" s="18"/>
      <c r="H211" s="129"/>
      <c r="I211" s="27">
        <f>сен.25!I211+F211-E211</f>
        <v>-12500</v>
      </c>
    </row>
    <row r="212" spans="1:9" x14ac:dyDescent="0.25">
      <c r="A212" s="1"/>
      <c r="B212" s="16">
        <v>199</v>
      </c>
      <c r="C212" s="14"/>
      <c r="D212" s="25"/>
      <c r="E212" s="128">
        <v>1250</v>
      </c>
      <c r="F212" s="135">
        <v>1250</v>
      </c>
      <c r="G212" s="18" t="s">
        <v>1158</v>
      </c>
      <c r="H212" s="129">
        <v>45933</v>
      </c>
      <c r="I212" s="27">
        <f>сен.25!I212+F212-E212</f>
        <v>1250</v>
      </c>
    </row>
    <row r="213" spans="1:9" x14ac:dyDescent="0.25">
      <c r="A213" s="1"/>
      <c r="B213" s="16">
        <v>200</v>
      </c>
      <c r="C213" s="14"/>
      <c r="D213" s="25"/>
      <c r="E213" s="128">
        <v>1250</v>
      </c>
      <c r="F213" s="135">
        <v>1250</v>
      </c>
      <c r="G213" s="18" t="s">
        <v>1218</v>
      </c>
      <c r="H213" s="129">
        <v>45943</v>
      </c>
      <c r="I213" s="27">
        <f>сен.25!I213+F213-E213</f>
        <v>1250</v>
      </c>
    </row>
    <row r="214" spans="1:9" x14ac:dyDescent="0.25">
      <c r="A214" s="1"/>
      <c r="B214" s="16">
        <v>201</v>
      </c>
      <c r="C214" s="14"/>
      <c r="D214" s="25"/>
      <c r="E214" s="128">
        <v>1250</v>
      </c>
      <c r="F214" s="135"/>
      <c r="G214" s="18"/>
      <c r="H214" s="129"/>
      <c r="I214" s="27">
        <f>сен.25!I214+F214-E214</f>
        <v>-8750</v>
      </c>
    </row>
    <row r="215" spans="1:9" x14ac:dyDescent="0.25">
      <c r="A215" s="1"/>
      <c r="B215" s="16">
        <v>202</v>
      </c>
      <c r="C215" s="14"/>
      <c r="D215" s="25"/>
      <c r="E215" s="128">
        <v>1250</v>
      </c>
      <c r="F215" s="135"/>
      <c r="G215" s="18"/>
      <c r="H215" s="129"/>
      <c r="I215" s="27">
        <f>сен.25!I215+F215-E215</f>
        <v>-2500</v>
      </c>
    </row>
    <row r="216" spans="1:9" x14ac:dyDescent="0.25">
      <c r="A216" s="1"/>
      <c r="B216" s="16">
        <v>203</v>
      </c>
      <c r="C216" s="14"/>
      <c r="D216" s="25"/>
      <c r="E216" s="128">
        <v>1250</v>
      </c>
      <c r="F216" s="135">
        <v>1200</v>
      </c>
      <c r="G216" s="18" t="s">
        <v>1203</v>
      </c>
      <c r="H216" s="129">
        <v>45939</v>
      </c>
      <c r="I216" s="27">
        <f>сен.25!I216+F216-E216</f>
        <v>-500</v>
      </c>
    </row>
    <row r="217" spans="1:9" x14ac:dyDescent="0.25">
      <c r="A217" s="1"/>
      <c r="B217" s="16">
        <v>204</v>
      </c>
      <c r="C217" s="14"/>
      <c r="D217" s="25"/>
      <c r="E217" s="128">
        <v>1250</v>
      </c>
      <c r="F217" s="135"/>
      <c r="G217" s="18"/>
      <c r="H217" s="129"/>
      <c r="I217" s="27">
        <f>сен.25!I217+F217-E217</f>
        <v>-12500</v>
      </c>
    </row>
    <row r="218" spans="1:9" x14ac:dyDescent="0.25">
      <c r="A218" s="1"/>
      <c r="B218" s="16">
        <v>205</v>
      </c>
      <c r="C218" s="14"/>
      <c r="D218" s="25"/>
      <c r="E218" s="128">
        <v>1250</v>
      </c>
      <c r="F218" s="135">
        <v>2600</v>
      </c>
      <c r="G218" s="18" t="s">
        <v>1182</v>
      </c>
      <c r="H218" s="129">
        <v>45937</v>
      </c>
      <c r="I218" s="27">
        <f>сен.25!I218+F218-E218</f>
        <v>-2300</v>
      </c>
    </row>
    <row r="219" spans="1:9" x14ac:dyDescent="0.25">
      <c r="A219" s="1"/>
      <c r="B219" s="16">
        <v>206</v>
      </c>
      <c r="C219" s="14"/>
      <c r="D219" s="25"/>
      <c r="E219" s="128">
        <v>1250</v>
      </c>
      <c r="F219" s="135"/>
      <c r="G219" s="18"/>
      <c r="H219" s="129"/>
      <c r="I219" s="27">
        <f>сен.25!I219+F219-E219</f>
        <v>-5000</v>
      </c>
    </row>
    <row r="220" spans="1:9" x14ac:dyDescent="0.25">
      <c r="A220" s="1"/>
      <c r="B220" s="16">
        <v>207</v>
      </c>
      <c r="C220" s="14"/>
      <c r="D220" s="25"/>
      <c r="E220" s="128">
        <v>1250</v>
      </c>
      <c r="F220" s="135"/>
      <c r="G220" s="18"/>
      <c r="H220" s="129"/>
      <c r="I220" s="27">
        <f>сен.25!I220+F220-E220</f>
        <v>-12500</v>
      </c>
    </row>
    <row r="221" spans="1:9" x14ac:dyDescent="0.25">
      <c r="A221" s="1"/>
      <c r="B221" s="16">
        <v>208</v>
      </c>
      <c r="C221" s="14"/>
      <c r="D221" s="25"/>
      <c r="E221" s="128">
        <v>1250</v>
      </c>
      <c r="F221" s="135"/>
      <c r="G221" s="18"/>
      <c r="H221" s="129"/>
      <c r="I221" s="27">
        <f>сен.25!I221+F221-E221</f>
        <v>-1250</v>
      </c>
    </row>
    <row r="222" spans="1:9" x14ac:dyDescent="0.25">
      <c r="A222" s="1"/>
      <c r="B222" s="16">
        <v>209</v>
      </c>
      <c r="C222" s="14"/>
      <c r="D222" s="25"/>
      <c r="E222" s="128">
        <v>1250</v>
      </c>
      <c r="F222" s="135"/>
      <c r="G222" s="18"/>
      <c r="H222" s="129"/>
      <c r="I222" s="27">
        <f>сен.25!I222+F222-E222</f>
        <v>-7500</v>
      </c>
    </row>
    <row r="223" spans="1:9" x14ac:dyDescent="0.25">
      <c r="A223" s="40"/>
      <c r="B223" s="16" t="s">
        <v>25</v>
      </c>
      <c r="C223" s="45"/>
      <c r="D223" s="25"/>
      <c r="E223" s="128">
        <v>1250</v>
      </c>
      <c r="F223" s="135">
        <v>2500</v>
      </c>
      <c r="G223" s="18" t="s">
        <v>1209</v>
      </c>
      <c r="H223" s="129">
        <v>45943</v>
      </c>
      <c r="I223" s="27">
        <f>сен.25!I223+F223-E223</f>
        <v>-1200</v>
      </c>
    </row>
    <row r="224" spans="1:9" x14ac:dyDescent="0.25">
      <c r="A224" s="15"/>
      <c r="B224" s="16">
        <v>210</v>
      </c>
      <c r="C224" s="64"/>
      <c r="D224" s="25"/>
      <c r="E224" s="128">
        <v>1250</v>
      </c>
      <c r="F224" s="135">
        <v>1250</v>
      </c>
      <c r="G224" s="18" t="s">
        <v>1199</v>
      </c>
      <c r="H224" s="129">
        <v>45939</v>
      </c>
      <c r="I224" s="27">
        <f>сен.25!I224+F224-E224</f>
        <v>0</v>
      </c>
    </row>
    <row r="225" spans="1:9" x14ac:dyDescent="0.25">
      <c r="A225" s="15"/>
      <c r="B225" s="16" t="s">
        <v>22</v>
      </c>
      <c r="C225" s="14"/>
      <c r="D225" s="25"/>
      <c r="E225" s="128">
        <v>1250</v>
      </c>
      <c r="F225" s="135">
        <v>1250</v>
      </c>
      <c r="G225" s="18" t="s">
        <v>1178</v>
      </c>
      <c r="H225" s="129">
        <v>45937</v>
      </c>
      <c r="I225" s="27">
        <f>сен.25!I225+F225-E225</f>
        <v>5000</v>
      </c>
    </row>
    <row r="226" spans="1:9" x14ac:dyDescent="0.25">
      <c r="A226" s="1"/>
      <c r="B226" s="16">
        <v>211</v>
      </c>
      <c r="C226" s="14"/>
      <c r="D226" s="25"/>
      <c r="E226" s="128">
        <v>1250</v>
      </c>
      <c r="F226" s="135">
        <v>1250</v>
      </c>
      <c r="G226" s="18" t="s">
        <v>1265</v>
      </c>
      <c r="H226" s="129">
        <v>45937</v>
      </c>
      <c r="I226" s="27">
        <f>сен.25!I226+F226-E226</f>
        <v>-1250</v>
      </c>
    </row>
    <row r="227" spans="1:9" x14ac:dyDescent="0.25">
      <c r="A227" s="1"/>
      <c r="B227" s="16">
        <v>212</v>
      </c>
      <c r="C227" s="14"/>
      <c r="D227" s="25"/>
      <c r="E227" s="128">
        <v>1250</v>
      </c>
      <c r="F227" s="135">
        <v>1250</v>
      </c>
      <c r="G227" s="18" t="s">
        <v>1173</v>
      </c>
      <c r="H227" s="129">
        <v>45936</v>
      </c>
      <c r="I227" s="27">
        <f>сен.25!I227+F227-E227</f>
        <v>0</v>
      </c>
    </row>
    <row r="228" spans="1:9" x14ac:dyDescent="0.25">
      <c r="A228" s="1"/>
      <c r="B228" s="16">
        <v>213</v>
      </c>
      <c r="C228" s="14"/>
      <c r="D228" s="25"/>
      <c r="E228" s="128">
        <v>1250</v>
      </c>
      <c r="F228" s="135"/>
      <c r="G228" s="18"/>
      <c r="H228" s="129"/>
      <c r="I228" s="27">
        <f>сен.25!I228+F228-E228</f>
        <v>8700</v>
      </c>
    </row>
    <row r="229" spans="1:9" x14ac:dyDescent="0.25">
      <c r="A229" s="1"/>
      <c r="B229" s="16">
        <v>214</v>
      </c>
      <c r="C229" s="14"/>
      <c r="D229" s="25"/>
      <c r="E229" s="128">
        <v>1250</v>
      </c>
      <c r="F229" s="135"/>
      <c r="G229" s="18"/>
      <c r="H229" s="129"/>
      <c r="I229" s="27">
        <f>сен.25!I229+F229-E229</f>
        <v>-10000</v>
      </c>
    </row>
    <row r="230" spans="1:9" x14ac:dyDescent="0.25">
      <c r="A230" s="1"/>
      <c r="B230" s="16">
        <v>215</v>
      </c>
      <c r="C230" s="14"/>
      <c r="D230" s="25"/>
      <c r="E230" s="128">
        <v>1250</v>
      </c>
      <c r="F230" s="135"/>
      <c r="G230" s="18"/>
      <c r="H230" s="129"/>
      <c r="I230" s="27">
        <f>сен.25!I230+F230-E230</f>
        <v>0</v>
      </c>
    </row>
    <row r="231" spans="1:9" x14ac:dyDescent="0.25">
      <c r="A231" s="1"/>
      <c r="B231" s="16">
        <v>216</v>
      </c>
      <c r="C231" s="14"/>
      <c r="D231" s="25"/>
      <c r="E231" s="128">
        <v>1250</v>
      </c>
      <c r="F231" s="135"/>
      <c r="G231" s="18"/>
      <c r="H231" s="129"/>
      <c r="I231" s="27">
        <f>сен.25!I231+F231-E231</f>
        <v>-1250</v>
      </c>
    </row>
    <row r="232" spans="1:9" x14ac:dyDescent="0.25">
      <c r="A232" s="1"/>
      <c r="B232" s="16" t="s">
        <v>21</v>
      </c>
      <c r="C232" s="14"/>
      <c r="D232" s="25"/>
      <c r="E232" s="128">
        <v>1250</v>
      </c>
      <c r="F232" s="135"/>
      <c r="G232" s="18"/>
      <c r="H232" s="129"/>
      <c r="I232" s="27">
        <f>сен.25!I232+F232-E232</f>
        <v>-3750</v>
      </c>
    </row>
    <row r="233" spans="1:9" x14ac:dyDescent="0.25">
      <c r="A233" s="1"/>
      <c r="B233" s="16">
        <v>217</v>
      </c>
      <c r="C233" s="14"/>
      <c r="D233" s="25"/>
      <c r="E233" s="128">
        <v>1250</v>
      </c>
      <c r="F233" s="135"/>
      <c r="G233" s="18"/>
      <c r="H233" s="129"/>
      <c r="I233" s="27">
        <f>сен.25!I233+F233-E233</f>
        <v>-7500</v>
      </c>
    </row>
    <row r="234" spans="1:9" x14ac:dyDescent="0.25">
      <c r="A234" s="1"/>
      <c r="B234" s="16" t="s">
        <v>32</v>
      </c>
      <c r="C234" s="14"/>
      <c r="D234" s="25"/>
      <c r="E234" s="128">
        <v>1250</v>
      </c>
      <c r="F234" s="135">
        <v>1250</v>
      </c>
      <c r="G234" s="18" t="s">
        <v>1164</v>
      </c>
      <c r="H234" s="129">
        <v>45933</v>
      </c>
      <c r="I234" s="27">
        <f>сен.25!I234+F234-E234</f>
        <v>-1250</v>
      </c>
    </row>
    <row r="235" spans="1:9" x14ac:dyDescent="0.25">
      <c r="A235" s="1"/>
      <c r="B235" s="16">
        <v>218</v>
      </c>
      <c r="C235" s="14"/>
      <c r="D235" s="25"/>
      <c r="E235" s="128">
        <v>1250</v>
      </c>
      <c r="F235" s="135"/>
      <c r="G235" s="18"/>
      <c r="H235" s="129"/>
      <c r="I235" s="27">
        <f>сен.25!I235+F235-E235</f>
        <v>-2500</v>
      </c>
    </row>
    <row r="236" spans="1:9" x14ac:dyDescent="0.25">
      <c r="A236" s="1"/>
      <c r="B236" s="16">
        <v>219</v>
      </c>
      <c r="C236" s="14"/>
      <c r="D236" s="25"/>
      <c r="E236" s="128">
        <v>1250</v>
      </c>
      <c r="F236" s="135"/>
      <c r="G236" s="18"/>
      <c r="H236" s="129"/>
      <c r="I236" s="27">
        <f>сен.25!I236+F236-E236</f>
        <v>-12500</v>
      </c>
    </row>
    <row r="237" spans="1:9" x14ac:dyDescent="0.25">
      <c r="A237" s="1"/>
      <c r="B237" s="16">
        <v>220</v>
      </c>
      <c r="C237" s="14"/>
      <c r="D237" s="25"/>
      <c r="E237" s="128">
        <v>1250</v>
      </c>
      <c r="F237" s="135"/>
      <c r="G237" s="18"/>
      <c r="H237" s="129"/>
      <c r="I237" s="27">
        <f>сен.25!I237+F237-E237</f>
        <v>8750</v>
      </c>
    </row>
    <row r="238" spans="1:9" x14ac:dyDescent="0.25">
      <c r="A238" s="1"/>
      <c r="B238" s="16">
        <v>221</v>
      </c>
      <c r="C238" s="14"/>
      <c r="D238" s="25"/>
      <c r="E238" s="128">
        <v>1250</v>
      </c>
      <c r="F238" s="135"/>
      <c r="G238" s="18"/>
      <c r="H238" s="129"/>
      <c r="I238" s="27">
        <f>сен.25!I238+F238-E238</f>
        <v>12250</v>
      </c>
    </row>
    <row r="239" spans="1:9" x14ac:dyDescent="0.25">
      <c r="A239" s="1"/>
      <c r="B239" s="16">
        <v>222</v>
      </c>
      <c r="C239" s="14"/>
      <c r="D239" s="25"/>
      <c r="E239" s="128">
        <v>1250</v>
      </c>
      <c r="F239" s="135"/>
      <c r="G239" s="18"/>
      <c r="H239" s="129"/>
      <c r="I239" s="27">
        <f>сен.25!I239+F239-E239</f>
        <v>11800</v>
      </c>
    </row>
    <row r="240" spans="1:9" x14ac:dyDescent="0.25">
      <c r="A240" s="1"/>
      <c r="B240" s="16">
        <v>223</v>
      </c>
      <c r="C240" s="14"/>
      <c r="D240" s="25"/>
      <c r="E240" s="128">
        <v>1250</v>
      </c>
      <c r="F240" s="135"/>
      <c r="G240" s="18"/>
      <c r="H240" s="129"/>
      <c r="I240" s="27">
        <f>сен.25!I240+F240-E240</f>
        <v>-12500</v>
      </c>
    </row>
    <row r="241" spans="1:9" x14ac:dyDescent="0.25">
      <c r="A241" s="1"/>
      <c r="B241" s="16">
        <v>224</v>
      </c>
      <c r="C241" s="14"/>
      <c r="D241" s="25"/>
      <c r="E241" s="128">
        <v>1250</v>
      </c>
      <c r="F241" s="135"/>
      <c r="G241" s="18"/>
      <c r="H241" s="129"/>
      <c r="I241" s="27">
        <f>сен.25!I241+F241-E241</f>
        <v>-12500</v>
      </c>
    </row>
    <row r="242" spans="1:9" x14ac:dyDescent="0.25">
      <c r="A242" s="1"/>
      <c r="B242" s="16">
        <v>225</v>
      </c>
      <c r="C242" s="14"/>
      <c r="D242" s="25"/>
      <c r="E242" s="128">
        <v>1250</v>
      </c>
      <c r="F242" s="135">
        <v>1250</v>
      </c>
      <c r="G242" s="18" t="s">
        <v>1242</v>
      </c>
      <c r="H242" s="129">
        <v>45951</v>
      </c>
      <c r="I242" s="27">
        <f>сен.25!I242+F242-E242</f>
        <v>0</v>
      </c>
    </row>
    <row r="243" spans="1:9" x14ac:dyDescent="0.25">
      <c r="A243" s="1"/>
      <c r="B243" s="16">
        <v>226</v>
      </c>
      <c r="C243" s="14"/>
      <c r="D243" s="25"/>
      <c r="E243" s="128">
        <v>1250</v>
      </c>
      <c r="F243" s="135"/>
      <c r="G243" s="18"/>
      <c r="H243" s="129"/>
      <c r="I243" s="27">
        <f>сен.25!I243+F243-E243</f>
        <v>2500</v>
      </c>
    </row>
    <row r="244" spans="1:9" x14ac:dyDescent="0.25">
      <c r="A244" s="1"/>
      <c r="B244" s="16">
        <v>227</v>
      </c>
      <c r="C244" s="14"/>
      <c r="D244" s="25"/>
      <c r="E244" s="128">
        <v>1250</v>
      </c>
      <c r="F244" s="135"/>
      <c r="G244" s="18"/>
      <c r="H244" s="129"/>
      <c r="I244" s="27">
        <f>сен.25!I244+F244-E244</f>
        <v>-8750</v>
      </c>
    </row>
    <row r="245" spans="1:9" x14ac:dyDescent="0.25">
      <c r="A245" s="1"/>
      <c r="B245" s="16">
        <v>228</v>
      </c>
      <c r="C245" s="14"/>
      <c r="D245" s="25"/>
      <c r="E245" s="128">
        <v>1250</v>
      </c>
      <c r="F245" s="135"/>
      <c r="G245" s="18"/>
      <c r="H245" s="129"/>
      <c r="I245" s="27">
        <f>сен.25!I245+F245-E245</f>
        <v>-12500</v>
      </c>
    </row>
    <row r="246" spans="1:9" x14ac:dyDescent="0.25">
      <c r="A246" s="1"/>
      <c r="B246" s="16">
        <v>229</v>
      </c>
      <c r="C246" s="14"/>
      <c r="D246" s="25"/>
      <c r="E246" s="128">
        <v>1250</v>
      </c>
      <c r="F246" s="135"/>
      <c r="G246" s="18"/>
      <c r="H246" s="129"/>
      <c r="I246" s="27">
        <f>сен.25!I246+F246-E246</f>
        <v>-7500</v>
      </c>
    </row>
    <row r="247" spans="1:9" x14ac:dyDescent="0.25">
      <c r="A247" s="1"/>
      <c r="B247" s="16">
        <v>230</v>
      </c>
      <c r="C247" s="14"/>
      <c r="D247" s="25"/>
      <c r="E247" s="128">
        <v>1250</v>
      </c>
      <c r="F247" s="135"/>
      <c r="G247" s="18"/>
      <c r="H247" s="129"/>
      <c r="I247" s="27">
        <f>сен.25!I247+F247-E247</f>
        <v>-12500</v>
      </c>
    </row>
    <row r="248" spans="1:9" x14ac:dyDescent="0.25">
      <c r="A248" s="1"/>
      <c r="B248" s="16">
        <v>231</v>
      </c>
      <c r="C248" s="14"/>
      <c r="D248" s="25"/>
      <c r="E248" s="128">
        <v>1250</v>
      </c>
      <c r="F248" s="135"/>
      <c r="G248" s="18"/>
      <c r="H248" s="129"/>
      <c r="I248" s="27">
        <f>сен.25!I248+F248-E248</f>
        <v>-5000</v>
      </c>
    </row>
    <row r="249" spans="1:9" x14ac:dyDescent="0.25">
      <c r="A249" s="1"/>
      <c r="B249" s="16">
        <v>232</v>
      </c>
      <c r="C249" s="64"/>
      <c r="D249" s="25"/>
      <c r="E249" s="128">
        <v>1250</v>
      </c>
      <c r="F249" s="135"/>
      <c r="G249" s="18"/>
      <c r="H249" s="129"/>
      <c r="I249" s="27">
        <f>сен.25!I249+F249-E249</f>
        <v>-2500</v>
      </c>
    </row>
    <row r="250" spans="1:9" x14ac:dyDescent="0.25">
      <c r="A250" s="15"/>
      <c r="B250" s="16">
        <v>233</v>
      </c>
      <c r="C250" s="14"/>
      <c r="D250" s="25"/>
      <c r="E250" s="128">
        <v>1250</v>
      </c>
      <c r="F250" s="135">
        <v>1250</v>
      </c>
      <c r="G250" s="18" t="s">
        <v>1212</v>
      </c>
      <c r="H250" s="129">
        <v>45943</v>
      </c>
      <c r="I250" s="27">
        <f>сен.25!I250+F250-E250</f>
        <v>0</v>
      </c>
    </row>
    <row r="251" spans="1:9" x14ac:dyDescent="0.25">
      <c r="A251" s="1"/>
      <c r="B251" s="16">
        <v>234</v>
      </c>
      <c r="C251" s="14"/>
      <c r="D251" s="25"/>
      <c r="E251" s="128">
        <v>1250</v>
      </c>
      <c r="F251" s="135">
        <v>1250</v>
      </c>
      <c r="G251" s="18" t="s">
        <v>1186</v>
      </c>
      <c r="H251" s="129">
        <v>45937</v>
      </c>
      <c r="I251" s="27">
        <f>сен.25!I251+F251-E251</f>
        <v>0</v>
      </c>
    </row>
    <row r="252" spans="1:9" x14ac:dyDescent="0.25">
      <c r="A252" s="1"/>
      <c r="B252" s="16">
        <v>235</v>
      </c>
      <c r="C252" s="14"/>
      <c r="D252" s="25"/>
      <c r="E252" s="128">
        <v>1250</v>
      </c>
      <c r="F252" s="135"/>
      <c r="G252" s="18"/>
      <c r="H252" s="129"/>
      <c r="I252" s="27">
        <f>сен.25!I252+F252-E252</f>
        <v>-12500</v>
      </c>
    </row>
    <row r="253" spans="1:9" x14ac:dyDescent="0.25">
      <c r="A253" s="1"/>
      <c r="B253" s="16">
        <v>236</v>
      </c>
      <c r="C253" s="14"/>
      <c r="D253" s="25"/>
      <c r="E253" s="128">
        <v>1250</v>
      </c>
      <c r="F253" s="135"/>
      <c r="G253" s="18"/>
      <c r="H253" s="129"/>
      <c r="I253" s="27">
        <f>сен.25!I253+F253-E253</f>
        <v>0</v>
      </c>
    </row>
    <row r="254" spans="1:9" x14ac:dyDescent="0.25">
      <c r="A254" s="1"/>
      <c r="B254" s="16">
        <v>237</v>
      </c>
      <c r="C254" s="14"/>
      <c r="D254" s="25"/>
      <c r="E254" s="128">
        <v>1250</v>
      </c>
      <c r="F254" s="135">
        <v>1250</v>
      </c>
      <c r="G254" s="18" t="s">
        <v>1197</v>
      </c>
      <c r="H254" s="129">
        <v>45939</v>
      </c>
      <c r="I254" s="27">
        <f>сен.25!I254+F254-E254</f>
        <v>-2500</v>
      </c>
    </row>
    <row r="255" spans="1:9" x14ac:dyDescent="0.25">
      <c r="A255" s="1"/>
      <c r="B255" s="16">
        <v>238</v>
      </c>
      <c r="C255" s="14"/>
      <c r="D255" s="25"/>
      <c r="E255" s="128">
        <v>1250</v>
      </c>
      <c r="F255" s="135"/>
      <c r="G255" s="18"/>
      <c r="H255" s="129"/>
      <c r="I255" s="27">
        <f>сен.25!I255+F255-E255</f>
        <v>-5000</v>
      </c>
    </row>
    <row r="256" spans="1:9" x14ac:dyDescent="0.25">
      <c r="A256" s="1"/>
      <c r="B256" s="16">
        <v>239</v>
      </c>
      <c r="C256" s="14"/>
      <c r="D256" s="25"/>
      <c r="E256" s="128">
        <v>1250</v>
      </c>
      <c r="F256" s="135"/>
      <c r="G256" s="18"/>
      <c r="H256" s="129"/>
      <c r="I256" s="27">
        <f>сен.25!I256+F256-E256</f>
        <v>-2500</v>
      </c>
    </row>
    <row r="257" spans="1:9" x14ac:dyDescent="0.25">
      <c r="A257" s="1"/>
      <c r="B257" s="16">
        <v>240</v>
      </c>
      <c r="C257" s="14"/>
      <c r="D257" s="25"/>
      <c r="E257" s="128">
        <v>1250</v>
      </c>
      <c r="F257" s="135">
        <v>1250</v>
      </c>
      <c r="G257" s="18" t="s">
        <v>1214</v>
      </c>
      <c r="H257" s="129">
        <v>45943</v>
      </c>
      <c r="I257" s="27">
        <f>сен.25!I257+F257-E257</f>
        <v>2500</v>
      </c>
    </row>
    <row r="258" spans="1:9" x14ac:dyDescent="0.25">
      <c r="A258" s="1"/>
      <c r="B258" s="16">
        <v>241</v>
      </c>
      <c r="C258" s="14"/>
      <c r="D258" s="25"/>
      <c r="E258" s="128"/>
      <c r="F258" s="135"/>
      <c r="G258" s="18"/>
      <c r="H258" s="129"/>
      <c r="I258" s="27">
        <f>сен.25!I258+F258-E258</f>
        <v>0</v>
      </c>
    </row>
    <row r="259" spans="1:9" x14ac:dyDescent="0.25">
      <c r="A259" s="1"/>
      <c r="B259" s="16">
        <v>242</v>
      </c>
      <c r="C259" s="14"/>
      <c r="D259" s="25"/>
      <c r="E259" s="128">
        <v>1250</v>
      </c>
      <c r="F259" s="135"/>
      <c r="G259" s="18"/>
      <c r="H259" s="129"/>
      <c r="I259" s="27">
        <f>сен.25!I259+F259-E259</f>
        <v>10000</v>
      </c>
    </row>
    <row r="260" spans="1:9" x14ac:dyDescent="0.25">
      <c r="A260" s="1"/>
      <c r="B260" s="16">
        <v>243</v>
      </c>
      <c r="C260" s="14"/>
      <c r="D260" s="25"/>
      <c r="E260" s="128">
        <v>1250</v>
      </c>
      <c r="F260" s="135"/>
      <c r="G260" s="18"/>
      <c r="H260" s="129"/>
      <c r="I260" s="27">
        <f>сен.25!I260+F260-E260</f>
        <v>-12500</v>
      </c>
    </row>
    <row r="261" spans="1:9" x14ac:dyDescent="0.25">
      <c r="A261" s="1"/>
      <c r="B261" s="16">
        <v>244</v>
      </c>
      <c r="C261" s="14"/>
      <c r="D261" s="25"/>
      <c r="E261" s="128">
        <v>1250</v>
      </c>
      <c r="F261" s="135"/>
      <c r="G261" s="18"/>
      <c r="H261" s="129"/>
      <c r="I261" s="27">
        <f>сен.25!I261+F261-E261</f>
        <v>26250</v>
      </c>
    </row>
    <row r="262" spans="1:9" x14ac:dyDescent="0.25">
      <c r="A262" s="1"/>
      <c r="B262" s="16">
        <v>245</v>
      </c>
      <c r="C262" s="14"/>
      <c r="D262" s="25"/>
      <c r="E262" s="128">
        <v>1250</v>
      </c>
      <c r="F262" s="135"/>
      <c r="G262" s="18"/>
      <c r="H262" s="129"/>
      <c r="I262" s="27">
        <f>сен.25!I262+F262-E262</f>
        <v>-12500</v>
      </c>
    </row>
    <row r="263" spans="1:9" x14ac:dyDescent="0.25">
      <c r="A263" s="1"/>
      <c r="B263" s="16">
        <v>246</v>
      </c>
      <c r="C263" s="14"/>
      <c r="D263" s="25"/>
      <c r="E263" s="128">
        <v>1250</v>
      </c>
      <c r="F263" s="135">
        <v>1250</v>
      </c>
      <c r="G263" s="18" t="s">
        <v>1216</v>
      </c>
      <c r="H263" s="129">
        <v>45943</v>
      </c>
      <c r="I263" s="27">
        <f>сен.25!I263+F263-E263</f>
        <v>0</v>
      </c>
    </row>
    <row r="264" spans="1:9" x14ac:dyDescent="0.25">
      <c r="A264" s="1"/>
      <c r="B264" s="16">
        <v>247</v>
      </c>
      <c r="C264" s="14"/>
      <c r="D264" s="25"/>
      <c r="E264" s="128">
        <v>1250</v>
      </c>
      <c r="F264" s="135">
        <v>1250</v>
      </c>
      <c r="G264" s="18" t="s">
        <v>1165</v>
      </c>
      <c r="H264" s="129">
        <v>45933</v>
      </c>
      <c r="I264" s="27">
        <f>сен.25!I264+F264-E264</f>
        <v>0</v>
      </c>
    </row>
    <row r="265" spans="1:9" x14ac:dyDescent="0.25">
      <c r="A265" s="1"/>
      <c r="B265" s="16">
        <v>248</v>
      </c>
      <c r="C265" s="14"/>
      <c r="D265" s="25"/>
      <c r="E265" s="128">
        <v>1250</v>
      </c>
      <c r="F265" s="135"/>
      <c r="G265" s="18"/>
      <c r="H265" s="129"/>
      <c r="I265" s="27">
        <f>сен.25!I265+F265-E265</f>
        <v>-3750</v>
      </c>
    </row>
    <row r="266" spans="1:9" x14ac:dyDescent="0.25">
      <c r="A266" s="1"/>
      <c r="B266" s="16">
        <v>249</v>
      </c>
      <c r="C266" s="14"/>
      <c r="D266" s="25"/>
      <c r="E266" s="128">
        <v>1250</v>
      </c>
      <c r="F266" s="135"/>
      <c r="G266" s="18"/>
      <c r="H266" s="129"/>
      <c r="I266" s="27">
        <f>сен.25!I266+F266-E266</f>
        <v>-3750</v>
      </c>
    </row>
    <row r="267" spans="1:9" x14ac:dyDescent="0.25">
      <c r="A267" s="1"/>
      <c r="B267" s="16">
        <v>250</v>
      </c>
      <c r="C267" s="64"/>
      <c r="D267" s="25"/>
      <c r="E267" s="128">
        <v>1250</v>
      </c>
      <c r="F267" s="135"/>
      <c r="G267" s="18"/>
      <c r="H267" s="129"/>
      <c r="I267" s="27">
        <f>сен.25!I267+F267-E267</f>
        <v>-3750</v>
      </c>
    </row>
    <row r="268" spans="1:9" x14ac:dyDescent="0.25">
      <c r="A268" s="1"/>
      <c r="B268" s="16" t="s">
        <v>36</v>
      </c>
      <c r="C268" s="64"/>
      <c r="D268" s="25"/>
      <c r="E268" s="128">
        <v>1250</v>
      </c>
      <c r="F268" s="135"/>
      <c r="G268" s="18"/>
      <c r="H268" s="129"/>
      <c r="I268" s="27">
        <f>сен.25!I268+F268-E268</f>
        <v>-11250</v>
      </c>
    </row>
    <row r="269" spans="1:9" x14ac:dyDescent="0.25">
      <c r="A269" s="15"/>
      <c r="B269" s="16">
        <v>251</v>
      </c>
      <c r="C269" s="14"/>
      <c r="D269" s="25"/>
      <c r="E269" s="128">
        <v>1250</v>
      </c>
      <c r="F269" s="135">
        <v>1250</v>
      </c>
      <c r="G269" s="18" t="s">
        <v>1233</v>
      </c>
      <c r="H269" s="129">
        <v>45950</v>
      </c>
      <c r="I269" s="27">
        <f>сен.25!I269+F269-E269</f>
        <v>0</v>
      </c>
    </row>
    <row r="270" spans="1:9" x14ac:dyDescent="0.25">
      <c r="A270" s="1"/>
      <c r="B270" s="16">
        <v>252</v>
      </c>
      <c r="C270" s="14"/>
      <c r="D270" s="25"/>
      <c r="E270" s="128">
        <v>1250</v>
      </c>
      <c r="F270" s="135"/>
      <c r="G270" s="18"/>
      <c r="H270" s="129"/>
      <c r="I270" s="27">
        <f>сен.25!I270+F270-E270</f>
        <v>-3575</v>
      </c>
    </row>
    <row r="271" spans="1:9" x14ac:dyDescent="0.25">
      <c r="A271" s="1"/>
      <c r="B271" s="16">
        <v>253</v>
      </c>
      <c r="C271" s="14"/>
      <c r="D271" s="25"/>
      <c r="E271" s="128">
        <v>1250</v>
      </c>
      <c r="F271" s="135"/>
      <c r="G271" s="18"/>
      <c r="H271" s="129"/>
      <c r="I271" s="27">
        <f>сен.25!I271+F271-E271</f>
        <v>2500</v>
      </c>
    </row>
    <row r="272" spans="1:9" x14ac:dyDescent="0.25">
      <c r="A272" s="1"/>
      <c r="B272" s="16">
        <v>254</v>
      </c>
      <c r="C272" s="14"/>
      <c r="D272" s="25"/>
      <c r="E272" s="128">
        <v>1250</v>
      </c>
      <c r="F272" s="135"/>
      <c r="G272" s="18"/>
      <c r="H272" s="129"/>
      <c r="I272" s="27">
        <f>сен.25!I272+F272-E272</f>
        <v>-5400</v>
      </c>
    </row>
    <row r="273" spans="1:9" x14ac:dyDescent="0.25">
      <c r="A273" s="1"/>
      <c r="B273" s="16">
        <v>255</v>
      </c>
      <c r="C273" s="14"/>
      <c r="D273" s="25"/>
      <c r="E273" s="128">
        <v>1250</v>
      </c>
      <c r="F273" s="135">
        <v>1250</v>
      </c>
      <c r="G273" s="18" t="s">
        <v>1221</v>
      </c>
      <c r="H273" s="129">
        <v>45944</v>
      </c>
      <c r="I273" s="27">
        <f>сен.25!I273+F273-E273</f>
        <v>0</v>
      </c>
    </row>
    <row r="274" spans="1:9" x14ac:dyDescent="0.25">
      <c r="A274" s="15"/>
      <c r="B274" s="16">
        <v>256</v>
      </c>
      <c r="C274" s="14"/>
      <c r="D274" s="25"/>
      <c r="E274" s="128">
        <v>1250</v>
      </c>
      <c r="F274" s="135">
        <v>1250</v>
      </c>
      <c r="G274" s="18" t="s">
        <v>1246</v>
      </c>
      <c r="H274" s="129">
        <v>45951</v>
      </c>
      <c r="I274" s="27">
        <f>сен.25!I274+F274-E274</f>
        <v>-1250</v>
      </c>
    </row>
    <row r="275" spans="1:9" x14ac:dyDescent="0.25">
      <c r="A275" s="1"/>
      <c r="B275" s="16">
        <v>257</v>
      </c>
      <c r="C275" s="14"/>
      <c r="D275" s="25"/>
      <c r="E275" s="128">
        <v>1250</v>
      </c>
      <c r="F275" s="135">
        <v>2500</v>
      </c>
      <c r="G275" s="18" t="s">
        <v>1249</v>
      </c>
      <c r="H275" s="129">
        <v>45953</v>
      </c>
      <c r="I275" s="27">
        <f>сен.25!I275+F275-E275</f>
        <v>1250</v>
      </c>
    </row>
    <row r="276" spans="1:9" x14ac:dyDescent="0.25">
      <c r="A276" s="1"/>
      <c r="B276" s="16">
        <v>258</v>
      </c>
      <c r="C276" s="14"/>
      <c r="D276" s="25"/>
      <c r="E276" s="128">
        <v>1250</v>
      </c>
      <c r="F276" s="135"/>
      <c r="G276" s="18"/>
      <c r="H276" s="129"/>
      <c r="I276" s="27">
        <f>сен.25!I276+F276-E276</f>
        <v>-1250</v>
      </c>
    </row>
    <row r="277" spans="1:9" x14ac:dyDescent="0.25">
      <c r="A277" s="1"/>
      <c r="B277" s="16">
        <v>259</v>
      </c>
      <c r="C277" s="14"/>
      <c r="D277" s="25"/>
      <c r="E277" s="128">
        <v>1250</v>
      </c>
      <c r="F277" s="135"/>
      <c r="G277" s="18"/>
      <c r="H277" s="129"/>
      <c r="I277" s="27">
        <f>сен.25!I277+F277-E277</f>
        <v>-12500</v>
      </c>
    </row>
    <row r="278" spans="1:9" x14ac:dyDescent="0.25">
      <c r="A278" s="1"/>
      <c r="B278" s="16">
        <v>260</v>
      </c>
      <c r="C278" s="64"/>
      <c r="D278" s="25"/>
      <c r="E278" s="128">
        <v>1250</v>
      </c>
      <c r="F278" s="135">
        <v>3750</v>
      </c>
      <c r="G278" s="18" t="s">
        <v>1205</v>
      </c>
      <c r="H278" s="129">
        <v>45940</v>
      </c>
      <c r="I278" s="27">
        <f>сен.25!I278+F278-E278</f>
        <v>2500</v>
      </c>
    </row>
    <row r="279" spans="1:9" x14ac:dyDescent="0.25">
      <c r="A279" s="15"/>
      <c r="B279" s="16">
        <v>261</v>
      </c>
      <c r="C279" s="45"/>
      <c r="D279" s="25"/>
      <c r="E279" s="128">
        <v>1250</v>
      </c>
      <c r="F279" s="135">
        <v>1300</v>
      </c>
      <c r="G279" s="18" t="s">
        <v>1208</v>
      </c>
      <c r="H279" s="129">
        <v>45943</v>
      </c>
      <c r="I279" s="27">
        <f>сен.25!I279+F279-E279</f>
        <v>16100</v>
      </c>
    </row>
    <row r="280" spans="1:9" x14ac:dyDescent="0.25">
      <c r="A280" s="1"/>
      <c r="B280" s="16">
        <v>262</v>
      </c>
      <c r="C280" s="14"/>
      <c r="D280" s="25"/>
      <c r="E280" s="128">
        <v>1250</v>
      </c>
      <c r="F280" s="135"/>
      <c r="G280" s="18"/>
      <c r="H280" s="129"/>
      <c r="I280" s="27">
        <f>сен.25!I280+F280-E280</f>
        <v>-2500</v>
      </c>
    </row>
    <row r="281" spans="1:9" x14ac:dyDescent="0.25">
      <c r="A281" s="1"/>
      <c r="B281" s="16">
        <v>263</v>
      </c>
      <c r="C281" s="14"/>
      <c r="D281" s="25"/>
      <c r="E281" s="128"/>
      <c r="F281" s="135"/>
      <c r="G281" s="18"/>
      <c r="H281" s="129"/>
      <c r="I281" s="27">
        <f>сен.25!I281+F281-E281</f>
        <v>0</v>
      </c>
    </row>
    <row r="282" spans="1:9" x14ac:dyDescent="0.25">
      <c r="A282" s="1"/>
      <c r="B282" s="16">
        <v>264</v>
      </c>
      <c r="C282" s="14"/>
      <c r="D282" s="25"/>
      <c r="E282" s="128">
        <v>1250</v>
      </c>
      <c r="F282" s="135"/>
      <c r="G282" s="18"/>
      <c r="H282" s="129"/>
      <c r="I282" s="27">
        <f>сен.25!I282+F282-E282</f>
        <v>-3750</v>
      </c>
    </row>
    <row r="283" spans="1:9" x14ac:dyDescent="0.25">
      <c r="A283" s="1"/>
      <c r="B283" s="16">
        <v>265</v>
      </c>
      <c r="C283" s="14"/>
      <c r="D283" s="25"/>
      <c r="E283" s="128">
        <v>1250</v>
      </c>
      <c r="F283" s="135"/>
      <c r="G283" s="18"/>
      <c r="H283" s="129"/>
      <c r="I283" s="27">
        <f>сен.25!I283+F283-E283</f>
        <v>-7500</v>
      </c>
    </row>
    <row r="284" spans="1:9" x14ac:dyDescent="0.25">
      <c r="A284" s="1"/>
      <c r="B284" s="16">
        <v>266</v>
      </c>
      <c r="C284" s="14"/>
      <c r="D284" s="25"/>
      <c r="E284" s="128">
        <v>1250</v>
      </c>
      <c r="F284" s="135"/>
      <c r="G284" s="18"/>
      <c r="H284" s="129"/>
      <c r="I284" s="27">
        <f>сен.25!I284+F284-E284</f>
        <v>11250</v>
      </c>
    </row>
    <row r="285" spans="1:9" x14ac:dyDescent="0.25">
      <c r="A285" s="1"/>
      <c r="B285" s="16">
        <v>267</v>
      </c>
      <c r="C285" s="14"/>
      <c r="D285" s="25"/>
      <c r="E285" s="128">
        <v>1250</v>
      </c>
      <c r="F285" s="135"/>
      <c r="G285" s="18"/>
      <c r="H285" s="129"/>
      <c r="I285" s="27">
        <f>сен.25!I285+F285-E285</f>
        <v>-12500</v>
      </c>
    </row>
    <row r="286" spans="1:9" x14ac:dyDescent="0.25">
      <c r="A286" s="1"/>
      <c r="B286" s="16">
        <v>268</v>
      </c>
      <c r="C286" s="14"/>
      <c r="D286" s="25"/>
      <c r="E286" s="128">
        <v>1250</v>
      </c>
      <c r="F286" s="135"/>
      <c r="G286" s="18"/>
      <c r="H286" s="129"/>
      <c r="I286" s="27">
        <f>сен.25!I286+F286-E286</f>
        <v>-12500</v>
      </c>
    </row>
    <row r="287" spans="1:9" x14ac:dyDescent="0.25">
      <c r="A287" s="1"/>
      <c r="B287" s="16">
        <v>269</v>
      </c>
      <c r="C287" s="14"/>
      <c r="D287" s="25"/>
      <c r="E287" s="128">
        <v>1250</v>
      </c>
      <c r="F287" s="135">
        <v>1250</v>
      </c>
      <c r="G287" s="18" t="s">
        <v>1213</v>
      </c>
      <c r="H287" s="129">
        <v>45943</v>
      </c>
      <c r="I287" s="27">
        <f>сен.25!I287+F287-E287</f>
        <v>0</v>
      </c>
    </row>
    <row r="288" spans="1:9" x14ac:dyDescent="0.25">
      <c r="A288" s="1"/>
      <c r="B288" s="16">
        <v>270</v>
      </c>
      <c r="C288" s="14"/>
      <c r="D288" s="25"/>
      <c r="E288" s="128">
        <v>1250</v>
      </c>
      <c r="F288" s="135">
        <v>1250</v>
      </c>
      <c r="G288" s="18" t="s">
        <v>1198</v>
      </c>
      <c r="H288" s="129">
        <v>45939</v>
      </c>
      <c r="I288" s="27">
        <f>сен.25!I288+F288-E288</f>
        <v>0</v>
      </c>
    </row>
    <row r="289" spans="1:9" x14ac:dyDescent="0.25">
      <c r="A289" s="1"/>
      <c r="B289" s="16">
        <v>271</v>
      </c>
      <c r="C289" s="14"/>
      <c r="D289" s="25"/>
      <c r="E289" s="128">
        <v>1250</v>
      </c>
      <c r="F289" s="135"/>
      <c r="G289" s="18"/>
      <c r="H289" s="129"/>
      <c r="I289" s="27">
        <f>сен.25!I289+F289-E289</f>
        <v>-5000</v>
      </c>
    </row>
    <row r="290" spans="1:9" x14ac:dyDescent="0.25">
      <c r="A290" s="1"/>
      <c r="B290" s="16">
        <v>272</v>
      </c>
      <c r="C290" s="14"/>
      <c r="D290" s="25"/>
      <c r="E290" s="128">
        <v>1250</v>
      </c>
      <c r="F290" s="135"/>
      <c r="G290" s="18"/>
      <c r="H290" s="129"/>
      <c r="I290" s="27">
        <f>сен.25!I290+F290-E290</f>
        <v>-12500</v>
      </c>
    </row>
    <row r="291" spans="1:9" x14ac:dyDescent="0.25">
      <c r="A291" s="1"/>
      <c r="B291" s="16" t="s">
        <v>23</v>
      </c>
      <c r="C291" s="14"/>
      <c r="D291" s="25"/>
      <c r="E291" s="128">
        <v>1250</v>
      </c>
      <c r="F291" s="135"/>
      <c r="G291" s="18"/>
      <c r="H291" s="129"/>
      <c r="I291" s="27">
        <f>сен.25!I291+F291-E291</f>
        <v>-1300</v>
      </c>
    </row>
    <row r="292" spans="1:9" x14ac:dyDescent="0.25">
      <c r="A292" s="1"/>
      <c r="B292" s="16">
        <v>273</v>
      </c>
      <c r="C292" s="14"/>
      <c r="D292" s="25"/>
      <c r="E292" s="128"/>
      <c r="F292" s="135"/>
      <c r="G292" s="18"/>
      <c r="H292" s="129"/>
      <c r="I292" s="27">
        <f>сен.25!I292+F292-E292</f>
        <v>0</v>
      </c>
    </row>
    <row r="293" spans="1:9" x14ac:dyDescent="0.25">
      <c r="A293" s="1"/>
      <c r="B293" s="16">
        <v>274</v>
      </c>
      <c r="C293" s="14"/>
      <c r="D293" s="25"/>
      <c r="E293" s="128">
        <v>1250</v>
      </c>
      <c r="F293" s="135"/>
      <c r="G293" s="18"/>
      <c r="H293" s="129"/>
      <c r="I293" s="27">
        <f>сен.25!I293+F293-E293</f>
        <v>-2500</v>
      </c>
    </row>
    <row r="294" spans="1:9" x14ac:dyDescent="0.25">
      <c r="A294" s="1"/>
      <c r="B294" s="16">
        <v>275</v>
      </c>
      <c r="C294" s="14"/>
      <c r="D294" s="25"/>
      <c r="E294" s="128">
        <v>1250</v>
      </c>
      <c r="F294" s="135"/>
      <c r="G294" s="18"/>
      <c r="H294" s="129"/>
      <c r="I294" s="27">
        <f>сен.25!I294+F294-E294</f>
        <v>2500</v>
      </c>
    </row>
    <row r="295" spans="1:9" x14ac:dyDescent="0.25">
      <c r="A295" s="1"/>
      <c r="B295" s="16">
        <v>276</v>
      </c>
      <c r="C295" s="14"/>
      <c r="D295" s="25"/>
      <c r="E295" s="128">
        <v>1250</v>
      </c>
      <c r="F295" s="135"/>
      <c r="G295" s="18"/>
      <c r="H295" s="129"/>
      <c r="I295" s="27">
        <f>сен.25!I295+F295-E295</f>
        <v>0</v>
      </c>
    </row>
    <row r="296" spans="1:9" x14ac:dyDescent="0.25">
      <c r="A296" s="15"/>
      <c r="B296" s="16">
        <v>277</v>
      </c>
      <c r="C296" s="64"/>
      <c r="D296" s="25"/>
      <c r="E296" s="128">
        <v>1250</v>
      </c>
      <c r="F296" s="135"/>
      <c r="G296" s="18"/>
      <c r="H296" s="129"/>
      <c r="I296" s="27">
        <f>сен.25!I296+F296-E296</f>
        <v>-11250</v>
      </c>
    </row>
    <row r="297" spans="1:9" x14ac:dyDescent="0.25">
      <c r="A297" s="15"/>
      <c r="B297" s="16">
        <v>278</v>
      </c>
      <c r="C297" s="14"/>
      <c r="D297" s="25"/>
      <c r="E297" s="128">
        <v>1250</v>
      </c>
      <c r="F297" s="135"/>
      <c r="G297" s="18"/>
      <c r="H297" s="129"/>
      <c r="I297" s="27">
        <f>сен.25!I297+F297-E297</f>
        <v>-12500</v>
      </c>
    </row>
    <row r="298" spans="1:9" x14ac:dyDescent="0.25">
      <c r="A298" s="1"/>
      <c r="B298" s="16">
        <v>279</v>
      </c>
      <c r="C298" s="14"/>
      <c r="D298" s="25"/>
      <c r="E298" s="128">
        <v>1250</v>
      </c>
      <c r="F298" s="135"/>
      <c r="G298" s="18"/>
      <c r="H298" s="129"/>
      <c r="I298" s="27">
        <f>сен.25!I298+F298-E298</f>
        <v>-7500</v>
      </c>
    </row>
    <row r="299" spans="1:9" x14ac:dyDescent="0.25">
      <c r="A299" s="1"/>
      <c r="B299" s="16">
        <v>280</v>
      </c>
      <c r="C299" s="64"/>
      <c r="D299" s="25"/>
      <c r="E299" s="128">
        <v>1250</v>
      </c>
      <c r="F299" s="135"/>
      <c r="G299" s="18"/>
      <c r="H299" s="129"/>
      <c r="I299" s="27">
        <f>сен.25!I299+F299-E299</f>
        <v>-3750</v>
      </c>
    </row>
    <row r="300" spans="1:9" x14ac:dyDescent="0.25">
      <c r="A300" s="15"/>
      <c r="B300" s="16">
        <v>281</v>
      </c>
      <c r="C300" s="14"/>
      <c r="D300" s="25"/>
      <c r="E300" s="128">
        <v>1250</v>
      </c>
      <c r="F300" s="135"/>
      <c r="G300" s="18"/>
      <c r="H300" s="129"/>
      <c r="I300" s="27">
        <f>сен.25!I300+F300-E300</f>
        <v>-10000</v>
      </c>
    </row>
    <row r="301" spans="1:9" x14ac:dyDescent="0.25">
      <c r="A301" s="1"/>
      <c r="B301" s="16">
        <v>282</v>
      </c>
      <c r="C301" s="67"/>
      <c r="D301" s="25"/>
      <c r="E301" s="128">
        <v>1250</v>
      </c>
      <c r="F301" s="135">
        <v>6250</v>
      </c>
      <c r="G301" s="18" t="s">
        <v>1253</v>
      </c>
      <c r="H301" s="129">
        <v>45957</v>
      </c>
      <c r="I301" s="27">
        <f>сен.25!I301+F301-E301</f>
        <v>6000</v>
      </c>
    </row>
    <row r="302" spans="1:9" x14ac:dyDescent="0.25">
      <c r="A302" s="15"/>
      <c r="B302" s="16">
        <v>283</v>
      </c>
      <c r="C302" s="14"/>
      <c r="D302" s="25"/>
      <c r="E302" s="128">
        <v>1250</v>
      </c>
      <c r="F302" s="135">
        <v>2500</v>
      </c>
      <c r="G302" s="18" t="s">
        <v>1202</v>
      </c>
      <c r="H302" s="129">
        <v>45939</v>
      </c>
      <c r="I302" s="27">
        <f>сен.25!I302+F302-E302</f>
        <v>100</v>
      </c>
    </row>
    <row r="303" spans="1:9" x14ac:dyDescent="0.25">
      <c r="A303" s="1"/>
      <c r="B303" s="16" t="s">
        <v>16</v>
      </c>
      <c r="C303" s="14"/>
      <c r="D303" s="25"/>
      <c r="E303" s="128">
        <v>1250</v>
      </c>
      <c r="F303" s="135">
        <v>2500</v>
      </c>
      <c r="G303" s="18" t="s">
        <v>1235</v>
      </c>
      <c r="H303" s="129">
        <v>45950</v>
      </c>
      <c r="I303" s="27">
        <f>сен.25!I303+F303-E303</f>
        <v>-3900</v>
      </c>
    </row>
    <row r="304" spans="1:9" x14ac:dyDescent="0.25">
      <c r="A304" s="1"/>
      <c r="B304" s="16">
        <v>284</v>
      </c>
      <c r="C304" s="14"/>
      <c r="D304" s="25"/>
      <c r="E304" s="128"/>
      <c r="F304" s="135"/>
      <c r="G304" s="18"/>
      <c r="H304" s="129"/>
      <c r="I304" s="27">
        <f>сен.25!I304+F304-E304</f>
        <v>0</v>
      </c>
    </row>
    <row r="305" spans="1:9" x14ac:dyDescent="0.25">
      <c r="A305" s="1"/>
      <c r="B305" s="16">
        <v>285</v>
      </c>
      <c r="C305" s="14"/>
      <c r="D305" s="25"/>
      <c r="E305" s="128">
        <v>1250</v>
      </c>
      <c r="F305" s="135"/>
      <c r="G305" s="18"/>
      <c r="H305" s="129"/>
      <c r="I305" s="27">
        <f>сен.25!I305+F305-E305</f>
        <v>-12500</v>
      </c>
    </row>
    <row r="306" spans="1:9" x14ac:dyDescent="0.25">
      <c r="A306" s="1"/>
      <c r="B306" s="16" t="s">
        <v>31</v>
      </c>
      <c r="C306" s="14"/>
      <c r="D306" s="25"/>
      <c r="E306" s="128">
        <v>1250</v>
      </c>
      <c r="F306" s="135"/>
      <c r="G306" s="18"/>
      <c r="H306" s="129"/>
      <c r="I306" s="27">
        <f>сен.25!I306+F306-E306</f>
        <v>-12500</v>
      </c>
    </row>
    <row r="307" spans="1:9" x14ac:dyDescent="0.25">
      <c r="A307" s="1"/>
      <c r="B307" s="16">
        <v>286</v>
      </c>
      <c r="C307" s="14"/>
      <c r="D307" s="25"/>
      <c r="E307" s="128">
        <v>1250</v>
      </c>
      <c r="F307" s="135"/>
      <c r="G307" s="18"/>
      <c r="H307" s="129"/>
      <c r="I307" s="27">
        <f>сен.25!I307+F307-E307</f>
        <v>-12500</v>
      </c>
    </row>
    <row r="308" spans="1:9" x14ac:dyDescent="0.25">
      <c r="A308" s="15"/>
      <c r="B308" s="16">
        <v>287</v>
      </c>
      <c r="C308" s="14"/>
      <c r="D308" s="25"/>
      <c r="E308" s="128">
        <v>1250</v>
      </c>
      <c r="F308" s="135"/>
      <c r="G308" s="18"/>
      <c r="H308" s="129"/>
      <c r="I308" s="27">
        <f>сен.25!I308+F308-E308</f>
        <v>-10000</v>
      </c>
    </row>
    <row r="309" spans="1:9" x14ac:dyDescent="0.25">
      <c r="A309" s="1"/>
      <c r="B309" s="16">
        <v>288</v>
      </c>
      <c r="C309" s="14"/>
      <c r="D309" s="25"/>
      <c r="E309" s="128">
        <v>1250</v>
      </c>
      <c r="F309" s="135"/>
      <c r="G309" s="18"/>
      <c r="H309" s="129"/>
      <c r="I309" s="27">
        <f>сен.25!I309+F309-E309</f>
        <v>-1250</v>
      </c>
    </row>
    <row r="310" spans="1:9" x14ac:dyDescent="0.25">
      <c r="A310" s="1"/>
      <c r="B310" s="16">
        <v>289</v>
      </c>
      <c r="C310" s="14"/>
      <c r="D310" s="25"/>
      <c r="E310" s="128">
        <v>1250</v>
      </c>
      <c r="F310" s="135"/>
      <c r="G310" s="18"/>
      <c r="H310" s="129"/>
      <c r="I310" s="27">
        <f>сен.25!I310+F310-E310</f>
        <v>0</v>
      </c>
    </row>
    <row r="311" spans="1:9" x14ac:dyDescent="0.25">
      <c r="A311" s="1"/>
      <c r="B311" s="16">
        <v>290</v>
      </c>
      <c r="C311" s="14"/>
      <c r="D311" s="25"/>
      <c r="E311" s="128"/>
      <c r="F311" s="135"/>
      <c r="G311" s="18"/>
      <c r="H311" s="129"/>
      <c r="I311" s="27">
        <f>сен.25!I311+F311-E311</f>
        <v>0</v>
      </c>
    </row>
    <row r="312" spans="1:9" x14ac:dyDescent="0.25">
      <c r="A312" s="1"/>
      <c r="B312" s="16">
        <v>291</v>
      </c>
      <c r="C312" s="14"/>
      <c r="D312" s="25"/>
      <c r="E312" s="128">
        <v>1250</v>
      </c>
      <c r="F312" s="135">
        <v>1250</v>
      </c>
      <c r="G312" s="18" t="s">
        <v>1156</v>
      </c>
      <c r="H312" s="129">
        <v>45932</v>
      </c>
      <c r="I312" s="27">
        <f>сен.25!I312+F312-E312</f>
        <v>-1250</v>
      </c>
    </row>
    <row r="313" spans="1:9" x14ac:dyDescent="0.25">
      <c r="A313" s="1"/>
      <c r="B313" s="16">
        <v>292</v>
      </c>
      <c r="C313" s="14"/>
      <c r="D313" s="25"/>
      <c r="E313" s="128">
        <v>1250</v>
      </c>
      <c r="F313" s="135"/>
      <c r="G313" s="18"/>
      <c r="H313" s="129"/>
      <c r="I313" s="27">
        <f>сен.25!I313+F313-E313</f>
        <v>-12500</v>
      </c>
    </row>
    <row r="314" spans="1:9" x14ac:dyDescent="0.25">
      <c r="A314" s="1"/>
      <c r="B314" s="16">
        <v>293</v>
      </c>
      <c r="C314" s="14"/>
      <c r="D314" s="25"/>
      <c r="E314" s="128">
        <v>1250</v>
      </c>
      <c r="F314" s="135">
        <v>2500</v>
      </c>
      <c r="G314" s="18" t="s">
        <v>1175</v>
      </c>
      <c r="H314" s="129">
        <v>45936</v>
      </c>
      <c r="I314" s="27">
        <f>сен.25!I314+F314-E314</f>
        <v>-5450</v>
      </c>
    </row>
    <row r="315" spans="1:9" x14ac:dyDescent="0.25">
      <c r="A315" s="1"/>
      <c r="B315" s="16">
        <v>294</v>
      </c>
      <c r="C315" s="14"/>
      <c r="D315" s="25"/>
      <c r="E315" s="128">
        <v>1250</v>
      </c>
      <c r="F315" s="135"/>
      <c r="G315" s="18"/>
      <c r="H315" s="129"/>
      <c r="I315" s="27">
        <f>сен.25!I315+F315-E315</f>
        <v>-12500</v>
      </c>
    </row>
    <row r="316" spans="1:9" x14ac:dyDescent="0.25">
      <c r="A316" s="1"/>
      <c r="B316" s="16">
        <v>295</v>
      </c>
      <c r="C316" s="14"/>
      <c r="D316" s="25"/>
      <c r="E316" s="128">
        <v>1250</v>
      </c>
      <c r="F316" s="135"/>
      <c r="G316" s="18"/>
      <c r="H316" s="129"/>
      <c r="I316" s="27">
        <f>сен.25!I316+F316-E316</f>
        <v>-1350</v>
      </c>
    </row>
    <row r="317" spans="1:9" x14ac:dyDescent="0.25">
      <c r="A317" s="1"/>
      <c r="B317" s="16">
        <v>296</v>
      </c>
      <c r="C317" s="14"/>
      <c r="D317" s="25"/>
      <c r="E317" s="128">
        <v>1250</v>
      </c>
      <c r="F317" s="135"/>
      <c r="G317" s="18"/>
      <c r="H317" s="129"/>
      <c r="I317" s="27">
        <f>сен.25!I317+F317-E317</f>
        <v>-12500</v>
      </c>
    </row>
    <row r="318" spans="1:9" x14ac:dyDescent="0.25">
      <c r="A318" s="1"/>
      <c r="B318" s="16">
        <v>297</v>
      </c>
      <c r="C318" s="14"/>
      <c r="D318" s="25"/>
      <c r="E318" s="128">
        <v>1250</v>
      </c>
      <c r="F318" s="135"/>
      <c r="G318" s="18"/>
      <c r="H318" s="129"/>
      <c r="I318" s="27">
        <f>сен.25!I318+F318-E318</f>
        <v>-12500</v>
      </c>
    </row>
    <row r="319" spans="1:9" x14ac:dyDescent="0.25">
      <c r="A319" s="1"/>
      <c r="B319" s="16">
        <v>298</v>
      </c>
      <c r="C319" s="14"/>
      <c r="D319" s="25"/>
      <c r="E319" s="128">
        <v>1250</v>
      </c>
      <c r="F319" s="135"/>
      <c r="G319" s="18"/>
      <c r="H319" s="129"/>
      <c r="I319" s="27">
        <f>сен.25!I319+F319-E319</f>
        <v>-12500</v>
      </c>
    </row>
    <row r="320" spans="1:9" x14ac:dyDescent="0.25">
      <c r="A320" s="1"/>
      <c r="B320" s="16">
        <v>299</v>
      </c>
      <c r="C320" s="14"/>
      <c r="D320" s="25"/>
      <c r="E320" s="128">
        <v>1250</v>
      </c>
      <c r="F320" s="135"/>
      <c r="G320" s="18"/>
      <c r="H320" s="129"/>
      <c r="I320" s="27">
        <f>сен.25!I320+F320-E320</f>
        <v>0</v>
      </c>
    </row>
    <row r="321" spans="1:9" x14ac:dyDescent="0.25">
      <c r="A321" s="1"/>
      <c r="B321" s="16">
        <v>300</v>
      </c>
      <c r="C321" s="14"/>
      <c r="D321" s="25"/>
      <c r="E321" s="128">
        <v>1250</v>
      </c>
      <c r="F321" s="135"/>
      <c r="G321" s="18"/>
      <c r="H321" s="129"/>
      <c r="I321" s="27">
        <f>сен.25!I321+F321-E321</f>
        <v>-9500</v>
      </c>
    </row>
    <row r="322" spans="1:9" x14ac:dyDescent="0.25">
      <c r="A322" s="1"/>
      <c r="B322" s="16">
        <v>301</v>
      </c>
      <c r="C322" s="14"/>
      <c r="D322" s="25"/>
      <c r="E322" s="128">
        <v>1250</v>
      </c>
      <c r="F322" s="135"/>
      <c r="G322" s="18"/>
      <c r="H322" s="129"/>
      <c r="I322" s="27">
        <f>сен.25!I322+F322-E322</f>
        <v>-12500</v>
      </c>
    </row>
    <row r="323" spans="1:9" x14ac:dyDescent="0.25">
      <c r="A323" s="1"/>
      <c r="B323" s="16">
        <v>302</v>
      </c>
      <c r="C323" s="14"/>
      <c r="D323" s="25"/>
      <c r="E323" s="128">
        <v>1250</v>
      </c>
      <c r="F323" s="135"/>
      <c r="G323" s="18"/>
      <c r="H323" s="129"/>
      <c r="I323" s="27">
        <f>сен.25!I323+F323-E323</f>
        <v>-12500</v>
      </c>
    </row>
    <row r="324" spans="1:9" x14ac:dyDescent="0.25">
      <c r="A324" s="1"/>
      <c r="B324" s="16">
        <v>303</v>
      </c>
      <c r="C324" s="14"/>
      <c r="D324" s="25"/>
      <c r="E324" s="128">
        <v>1250</v>
      </c>
      <c r="F324" s="135"/>
      <c r="G324" s="18"/>
      <c r="H324" s="129"/>
      <c r="I324" s="27">
        <f>сен.25!I324+F324-E324</f>
        <v>-3750</v>
      </c>
    </row>
    <row r="325" spans="1:9" x14ac:dyDescent="0.25">
      <c r="A325" s="1"/>
      <c r="B325" s="16">
        <v>304</v>
      </c>
      <c r="C325" s="14"/>
      <c r="D325" s="25"/>
      <c r="E325" s="128"/>
      <c r="F325" s="135"/>
      <c r="G325" s="18"/>
      <c r="H325" s="129"/>
      <c r="I325" s="27">
        <f>сен.25!I325+F325-E325</f>
        <v>0</v>
      </c>
    </row>
    <row r="326" spans="1:9" x14ac:dyDescent="0.25">
      <c r="A326" s="25"/>
      <c r="B326" s="16">
        <v>305</v>
      </c>
      <c r="C326" s="62"/>
      <c r="D326" s="25"/>
      <c r="E326" s="128">
        <v>1250</v>
      </c>
      <c r="F326" s="135"/>
      <c r="G326" s="18"/>
      <c r="H326" s="129"/>
      <c r="I326" s="27">
        <f>сен.25!I326+F326-E326</f>
        <v>-5000</v>
      </c>
    </row>
    <row r="327" spans="1:9" x14ac:dyDescent="0.25">
      <c r="A327" s="25"/>
      <c r="B327" s="16">
        <v>306</v>
      </c>
      <c r="C327" s="45"/>
      <c r="D327" s="25"/>
      <c r="E327" s="128">
        <v>1250</v>
      </c>
      <c r="F327" s="135"/>
      <c r="G327" s="18"/>
      <c r="H327" s="129"/>
      <c r="I327" s="27">
        <f>сен.25!I327+F327-E327</f>
        <v>1250</v>
      </c>
    </row>
    <row r="328" spans="1:9" x14ac:dyDescent="0.25">
      <c r="A328" s="25"/>
      <c r="B328" s="16">
        <v>307</v>
      </c>
      <c r="C328" s="45"/>
      <c r="D328" s="25"/>
      <c r="E328" s="128">
        <v>1250</v>
      </c>
      <c r="F328" s="135">
        <v>1250</v>
      </c>
      <c r="G328" s="18" t="s">
        <v>1166</v>
      </c>
      <c r="H328" s="129">
        <v>45936</v>
      </c>
      <c r="I328" s="27">
        <f>сен.25!I328+F328-E328</f>
        <v>5000</v>
      </c>
    </row>
    <row r="329" spans="1:9" x14ac:dyDescent="0.25">
      <c r="A329" s="25"/>
      <c r="B329" s="16">
        <v>308</v>
      </c>
      <c r="C329" s="45"/>
      <c r="D329" s="25"/>
      <c r="E329" s="128">
        <v>1250</v>
      </c>
      <c r="F329" s="135">
        <v>2500</v>
      </c>
      <c r="G329" s="18" t="s">
        <v>1248</v>
      </c>
      <c r="H329" s="129">
        <v>45953</v>
      </c>
      <c r="I329" s="27">
        <f>сен.25!I329+F329-E329</f>
        <v>0</v>
      </c>
    </row>
    <row r="330" spans="1:9" x14ac:dyDescent="0.25">
      <c r="A330" s="25"/>
      <c r="B330" s="16">
        <v>309</v>
      </c>
      <c r="C330" s="45"/>
      <c r="D330" s="25"/>
      <c r="E330" s="128">
        <v>1250</v>
      </c>
      <c r="F330" s="135">
        <v>1250</v>
      </c>
      <c r="G330" s="18" t="s">
        <v>1228</v>
      </c>
      <c r="H330" s="129">
        <v>45946</v>
      </c>
      <c r="I330" s="27">
        <f>сен.25!I330+F330-E330</f>
        <v>0</v>
      </c>
    </row>
    <row r="331" spans="1:9" x14ac:dyDescent="0.25">
      <c r="A331" s="25"/>
      <c r="B331" s="16">
        <v>310</v>
      </c>
      <c r="C331" s="45"/>
      <c r="D331" s="25"/>
      <c r="E331" s="128">
        <v>1250</v>
      </c>
      <c r="F331" s="135"/>
      <c r="G331" s="18"/>
      <c r="H331" s="129"/>
      <c r="I331" s="27">
        <f>сен.25!I331+F331-E331</f>
        <v>11250</v>
      </c>
    </row>
    <row r="332" spans="1:9" x14ac:dyDescent="0.25">
      <c r="A332" s="25"/>
      <c r="B332" s="16">
        <v>311</v>
      </c>
      <c r="C332" s="45"/>
      <c r="D332" s="25"/>
      <c r="E332" s="128">
        <v>1250</v>
      </c>
      <c r="F332" s="135">
        <v>1250</v>
      </c>
      <c r="G332" s="18" t="s">
        <v>1257</v>
      </c>
      <c r="H332" s="129">
        <v>45957</v>
      </c>
      <c r="I332" s="27">
        <f>сен.25!I332+F332-E332</f>
        <v>0</v>
      </c>
    </row>
    <row r="333" spans="1:9" x14ac:dyDescent="0.25">
      <c r="A333" s="40"/>
      <c r="B333" s="16">
        <v>312</v>
      </c>
      <c r="C333" s="45"/>
      <c r="D333" s="25"/>
      <c r="E333" s="128">
        <v>1250</v>
      </c>
      <c r="F333" s="135">
        <v>5000</v>
      </c>
      <c r="G333" s="18" t="s">
        <v>1170</v>
      </c>
      <c r="H333" s="129">
        <v>45936</v>
      </c>
      <c r="I333" s="27">
        <f>сен.25!I333+F333-E333</f>
        <v>16250</v>
      </c>
    </row>
    <row r="334" spans="1:9" x14ac:dyDescent="0.25">
      <c r="A334" s="40"/>
      <c r="B334" s="16">
        <v>313</v>
      </c>
      <c r="C334" s="45"/>
      <c r="D334" s="25"/>
      <c r="E334" s="128"/>
      <c r="F334" s="135"/>
      <c r="G334" s="18"/>
      <c r="H334" s="129"/>
      <c r="I334" s="27">
        <f>сен.25!I334+F334-E334</f>
        <v>0</v>
      </c>
    </row>
    <row r="335" spans="1:9" x14ac:dyDescent="0.25">
      <c r="A335" s="40"/>
      <c r="B335" s="16">
        <v>314</v>
      </c>
      <c r="C335" s="45"/>
      <c r="D335" s="25"/>
      <c r="E335" s="128">
        <v>1250</v>
      </c>
      <c r="F335" s="135"/>
      <c r="G335" s="18"/>
      <c r="H335" s="129"/>
      <c r="I335" s="27">
        <f>сен.25!I335+F335-E335</f>
        <v>-1500</v>
      </c>
    </row>
    <row r="336" spans="1:9" x14ac:dyDescent="0.25">
      <c r="A336" s="40"/>
      <c r="B336" s="16">
        <v>315</v>
      </c>
      <c r="C336" s="14"/>
      <c r="D336" s="25"/>
      <c r="E336" s="128"/>
      <c r="F336" s="135"/>
      <c r="G336" s="18"/>
      <c r="H336" s="129"/>
      <c r="I336" s="27">
        <f>сен.25!I336+F336-E336</f>
        <v>0</v>
      </c>
    </row>
    <row r="337" spans="1:9" x14ac:dyDescent="0.25">
      <c r="A337" s="40"/>
      <c r="B337" s="16">
        <v>316</v>
      </c>
      <c r="C337" s="45"/>
      <c r="D337" s="25"/>
      <c r="E337" s="128">
        <v>1250</v>
      </c>
      <c r="F337" s="135">
        <v>1250</v>
      </c>
      <c r="G337" s="18" t="s">
        <v>1239</v>
      </c>
      <c r="H337" s="129">
        <v>45950</v>
      </c>
      <c r="I337" s="27">
        <f>сен.25!I337+F337-E337</f>
        <v>0</v>
      </c>
    </row>
    <row r="338" spans="1:9" x14ac:dyDescent="0.25">
      <c r="E338" s="116">
        <f>SUM(E4:E337)</f>
        <v>363750</v>
      </c>
      <c r="F338" s="136">
        <f>SUM(F4:F337)</f>
        <v>315600</v>
      </c>
    </row>
  </sheetData>
  <mergeCells count="1">
    <mergeCell ref="C1:I2"/>
  </mergeCells>
  <conditionalFormatting sqref="I1:I337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">
    <tabColor theme="4" tint="-0.499984740745262"/>
  </sheetPr>
  <dimension ref="A1:J470"/>
  <sheetViews>
    <sheetView workbookViewId="0">
      <selection activeCell="G12" sqref="G12"/>
    </sheetView>
  </sheetViews>
  <sheetFormatPr defaultColWidth="9.140625" defaultRowHeight="15" x14ac:dyDescent="0.25"/>
  <cols>
    <col min="1" max="2" width="9.140625" style="17"/>
    <col min="3" max="3" width="15.85546875" style="17" customWidth="1"/>
    <col min="4" max="4" width="6.5703125" style="17" bestFit="1" customWidth="1"/>
    <col min="5" max="5" width="10.28515625" style="17" bestFit="1" customWidth="1"/>
    <col min="6" max="6" width="10.7109375" style="17" bestFit="1" customWidth="1"/>
    <col min="7" max="7" width="13.28515625" style="17" customWidth="1"/>
    <col min="8" max="8" width="10.140625" style="17" bestFit="1" customWidth="1"/>
    <col min="9" max="9" width="15" style="17" customWidth="1"/>
    <col min="10" max="16384" width="9.140625" style="17"/>
  </cols>
  <sheetData>
    <row r="1" spans="1:10" x14ac:dyDescent="0.25">
      <c r="A1" s="20" t="s">
        <v>0</v>
      </c>
      <c r="B1" s="25" t="s">
        <v>1</v>
      </c>
      <c r="C1" s="151">
        <v>45962</v>
      </c>
      <c r="D1" s="152"/>
      <c r="E1" s="153"/>
      <c r="F1" s="154"/>
      <c r="G1" s="155"/>
      <c r="H1" s="152"/>
      <c r="I1" s="152"/>
    </row>
    <row r="2" spans="1:10" x14ac:dyDescent="0.25">
      <c r="A2" s="21" t="s">
        <v>2</v>
      </c>
      <c r="B2" s="22" t="s">
        <v>3</v>
      </c>
      <c r="C2" s="152"/>
      <c r="D2" s="152"/>
      <c r="E2" s="153"/>
      <c r="F2" s="154"/>
      <c r="G2" s="155"/>
      <c r="H2" s="152"/>
      <c r="I2" s="152"/>
    </row>
    <row r="3" spans="1:10" ht="30" x14ac:dyDescent="0.25">
      <c r="A3" s="25"/>
      <c r="B3" s="25" t="s">
        <v>4</v>
      </c>
      <c r="C3" s="45" t="s">
        <v>5</v>
      </c>
      <c r="D3" s="25" t="s">
        <v>6</v>
      </c>
      <c r="E3" s="29" t="s">
        <v>7</v>
      </c>
      <c r="F3" s="24" t="s">
        <v>8</v>
      </c>
      <c r="G3" s="18" t="s">
        <v>9</v>
      </c>
      <c r="H3" s="25" t="s">
        <v>10</v>
      </c>
      <c r="I3" s="26" t="s">
        <v>11</v>
      </c>
    </row>
    <row r="4" spans="1:10" x14ac:dyDescent="0.25">
      <c r="A4" s="14"/>
      <c r="B4" s="1">
        <v>1</v>
      </c>
      <c r="C4" s="61"/>
      <c r="D4" s="25"/>
      <c r="E4" s="29">
        <v>1250</v>
      </c>
      <c r="F4" s="80"/>
      <c r="G4" s="18"/>
      <c r="H4" s="18"/>
      <c r="I4" s="27">
        <f>окт.25!I4+F4-E4</f>
        <v>-1250</v>
      </c>
    </row>
    <row r="5" spans="1:10" x14ac:dyDescent="0.25">
      <c r="A5" s="1"/>
      <c r="B5" s="16">
        <v>2</v>
      </c>
      <c r="C5" s="62"/>
      <c r="D5" s="25"/>
      <c r="E5" s="29">
        <v>1250</v>
      </c>
      <c r="F5" s="80"/>
      <c r="G5" s="18"/>
      <c r="H5" s="18"/>
      <c r="I5" s="27">
        <f>окт.25!I5+F5-E5</f>
        <v>1250</v>
      </c>
    </row>
    <row r="6" spans="1:10" x14ac:dyDescent="0.25">
      <c r="A6" s="1"/>
      <c r="B6" s="16">
        <v>3</v>
      </c>
      <c r="C6" s="14"/>
      <c r="D6" s="25"/>
      <c r="E6" s="29"/>
      <c r="F6" s="80"/>
      <c r="G6" s="18"/>
      <c r="H6" s="18"/>
      <c r="I6" s="27">
        <f>окт.25!I6+F6-E6</f>
        <v>0</v>
      </c>
    </row>
    <row r="7" spans="1:10" x14ac:dyDescent="0.25">
      <c r="A7" s="1"/>
      <c r="B7" s="16">
        <v>4</v>
      </c>
      <c r="C7" s="14"/>
      <c r="D7" s="25"/>
      <c r="E7" s="29">
        <v>1250</v>
      </c>
      <c r="F7" s="80"/>
      <c r="G7" s="18"/>
      <c r="H7" s="18"/>
      <c r="I7" s="27">
        <f>окт.25!I7+F7-E7</f>
        <v>-1250</v>
      </c>
    </row>
    <row r="8" spans="1:10" x14ac:dyDescent="0.25">
      <c r="A8" s="1"/>
      <c r="B8" s="16">
        <v>5</v>
      </c>
      <c r="C8" s="14"/>
      <c r="D8" s="25"/>
      <c r="E8" s="29">
        <v>1250</v>
      </c>
      <c r="F8" s="80"/>
      <c r="G8" s="18"/>
      <c r="H8" s="18"/>
      <c r="I8" s="27">
        <f>окт.25!I8+F8-E8</f>
        <v>-3750</v>
      </c>
    </row>
    <row r="9" spans="1:10" x14ac:dyDescent="0.25">
      <c r="A9" s="1"/>
      <c r="B9" s="16">
        <v>6</v>
      </c>
      <c r="C9" s="14"/>
      <c r="D9" s="25"/>
      <c r="E9" s="29">
        <v>1250</v>
      </c>
      <c r="F9" s="80"/>
      <c r="G9" s="18"/>
      <c r="H9" s="18"/>
      <c r="I9" s="27">
        <f>окт.25!I9+F9-E9</f>
        <v>-3750</v>
      </c>
    </row>
    <row r="10" spans="1:10" x14ac:dyDescent="0.25">
      <c r="A10" s="1"/>
      <c r="B10" s="16">
        <v>7</v>
      </c>
      <c r="C10" s="63"/>
      <c r="D10" s="25"/>
      <c r="E10" s="29">
        <v>1250</v>
      </c>
      <c r="F10" s="80"/>
      <c r="G10" s="18"/>
      <c r="H10" s="18"/>
      <c r="I10" s="27">
        <f>окт.25!I10+F10-E10</f>
        <v>-3750</v>
      </c>
    </row>
    <row r="11" spans="1:10" x14ac:dyDescent="0.25">
      <c r="A11" s="1"/>
      <c r="B11" s="16">
        <v>8</v>
      </c>
      <c r="C11" s="63"/>
      <c r="D11" s="25"/>
      <c r="E11" s="29">
        <v>1250</v>
      </c>
      <c r="F11" s="80"/>
      <c r="G11" s="18"/>
      <c r="H11" s="18"/>
      <c r="I11" s="27">
        <f>окт.25!I11+F11-E11</f>
        <v>2500</v>
      </c>
    </row>
    <row r="12" spans="1:10" x14ac:dyDescent="0.25">
      <c r="A12" s="1"/>
      <c r="B12" s="16">
        <v>9</v>
      </c>
      <c r="C12" s="14"/>
      <c r="D12" s="25"/>
      <c r="E12" s="29">
        <v>1250</v>
      </c>
      <c r="F12" s="80"/>
      <c r="G12" s="18"/>
      <c r="H12" s="18"/>
      <c r="I12" s="27">
        <f>окт.25!I12+F12-E12</f>
        <v>16250</v>
      </c>
      <c r="J12" s="123"/>
    </row>
    <row r="13" spans="1:10" x14ac:dyDescent="0.25">
      <c r="A13" s="1"/>
      <c r="B13" s="16">
        <v>10</v>
      </c>
      <c r="C13" s="14"/>
      <c r="D13" s="25"/>
      <c r="E13" s="29">
        <v>1250</v>
      </c>
      <c r="F13" s="80"/>
      <c r="G13" s="18"/>
      <c r="H13" s="18"/>
      <c r="I13" s="27">
        <f>окт.25!I13+F13-E13</f>
        <v>0</v>
      </c>
    </row>
    <row r="14" spans="1:10" x14ac:dyDescent="0.25">
      <c r="A14" s="1"/>
      <c r="B14" s="16">
        <v>11</v>
      </c>
      <c r="C14" s="14"/>
      <c r="D14" s="25"/>
      <c r="E14" s="29">
        <v>1250</v>
      </c>
      <c r="F14" s="80"/>
      <c r="G14" s="18"/>
      <c r="H14" s="18"/>
      <c r="I14" s="27">
        <f>окт.25!I14+F14-E14</f>
        <v>-1250</v>
      </c>
    </row>
    <row r="15" spans="1:10" x14ac:dyDescent="0.25">
      <c r="A15" s="2"/>
      <c r="B15" s="16">
        <v>12</v>
      </c>
      <c r="C15" s="14"/>
      <c r="D15" s="25"/>
      <c r="E15" s="29">
        <v>1250</v>
      </c>
      <c r="F15" s="80"/>
      <c r="G15" s="18"/>
      <c r="H15" s="18"/>
      <c r="I15" s="27">
        <f>окт.25!I15+F15-E15</f>
        <v>-1250</v>
      </c>
    </row>
    <row r="16" spans="1:10" x14ac:dyDescent="0.25">
      <c r="A16" s="1"/>
      <c r="B16" s="16">
        <v>13</v>
      </c>
      <c r="C16" s="14"/>
      <c r="D16" s="25"/>
      <c r="E16" s="29">
        <v>1250</v>
      </c>
      <c r="F16" s="80"/>
      <c r="G16" s="18"/>
      <c r="H16" s="18"/>
      <c r="I16" s="27">
        <f>окт.25!I16+F16-E16</f>
        <v>-13750</v>
      </c>
    </row>
    <row r="17" spans="1:9" x14ac:dyDescent="0.25">
      <c r="A17" s="1"/>
      <c r="B17" s="16">
        <v>14</v>
      </c>
      <c r="C17" s="14"/>
      <c r="D17" s="25"/>
      <c r="E17" s="29">
        <v>1250</v>
      </c>
      <c r="F17" s="80"/>
      <c r="G17" s="18"/>
      <c r="H17" s="18"/>
      <c r="I17" s="27">
        <f>окт.25!I17+F17-E17</f>
        <v>1501</v>
      </c>
    </row>
    <row r="18" spans="1:9" x14ac:dyDescent="0.25">
      <c r="A18" s="1"/>
      <c r="B18" s="16" t="s">
        <v>20</v>
      </c>
      <c r="C18" s="14"/>
      <c r="D18" s="25"/>
      <c r="E18" s="29">
        <v>1250</v>
      </c>
      <c r="F18" s="80"/>
      <c r="G18" s="18"/>
      <c r="H18" s="18"/>
      <c r="I18" s="27">
        <f>окт.25!I18+F18-E18</f>
        <v>-2750</v>
      </c>
    </row>
    <row r="19" spans="1:9" x14ac:dyDescent="0.25">
      <c r="A19" s="1"/>
      <c r="B19" s="16" t="s">
        <v>15</v>
      </c>
      <c r="C19" s="14"/>
      <c r="D19" s="25"/>
      <c r="E19" s="29">
        <v>1250</v>
      </c>
      <c r="F19" s="80"/>
      <c r="G19" s="18"/>
      <c r="H19" s="18"/>
      <c r="I19" s="27">
        <f>окт.25!I19+F19-E19</f>
        <v>-2750</v>
      </c>
    </row>
    <row r="20" spans="1:9" x14ac:dyDescent="0.25">
      <c r="A20" s="1"/>
      <c r="B20" s="16" t="s">
        <v>19</v>
      </c>
      <c r="C20" s="14"/>
      <c r="D20" s="25"/>
      <c r="E20" s="29">
        <v>1250</v>
      </c>
      <c r="F20" s="80"/>
      <c r="G20" s="18"/>
      <c r="H20" s="18"/>
      <c r="I20" s="27">
        <f>окт.25!I20+F20-E20</f>
        <v>-3750</v>
      </c>
    </row>
    <row r="21" spans="1:9" x14ac:dyDescent="0.25">
      <c r="A21" s="1"/>
      <c r="B21" s="16">
        <v>15</v>
      </c>
      <c r="C21" s="14"/>
      <c r="D21" s="25"/>
      <c r="E21" s="29">
        <v>1250</v>
      </c>
      <c r="F21" s="80"/>
      <c r="G21" s="18"/>
      <c r="H21" s="18"/>
      <c r="I21" s="27">
        <f>окт.25!I21+F21-E21</f>
        <v>0</v>
      </c>
    </row>
    <row r="22" spans="1:9" x14ac:dyDescent="0.25">
      <c r="A22" s="1"/>
      <c r="B22" s="16" t="s">
        <v>17</v>
      </c>
      <c r="C22" s="14"/>
      <c r="D22" s="25"/>
      <c r="E22" s="29">
        <v>1250</v>
      </c>
      <c r="F22" s="80"/>
      <c r="G22" s="18"/>
      <c r="H22" s="18"/>
      <c r="I22" s="27">
        <f>окт.25!I22+F22-E22</f>
        <v>-3300</v>
      </c>
    </row>
    <row r="23" spans="1:9" x14ac:dyDescent="0.25">
      <c r="A23" s="1"/>
      <c r="B23" s="16" t="s">
        <v>27</v>
      </c>
      <c r="C23" s="14"/>
      <c r="D23" s="25"/>
      <c r="E23" s="29">
        <v>1250</v>
      </c>
      <c r="F23" s="80"/>
      <c r="G23" s="18"/>
      <c r="H23" s="18"/>
      <c r="I23" s="27">
        <f>окт.25!I23+F23-E23</f>
        <v>-13750</v>
      </c>
    </row>
    <row r="24" spans="1:9" x14ac:dyDescent="0.25">
      <c r="A24" s="1"/>
      <c r="B24" s="16">
        <v>16</v>
      </c>
      <c r="C24" s="63"/>
      <c r="D24" s="25"/>
      <c r="E24" s="29">
        <v>1250</v>
      </c>
      <c r="F24" s="80"/>
      <c r="G24" s="18"/>
      <c r="H24" s="18"/>
      <c r="I24" s="27">
        <f>окт.25!I24+F24-E24</f>
        <v>-1250</v>
      </c>
    </row>
    <row r="25" spans="1:9" x14ac:dyDescent="0.25">
      <c r="A25" s="1"/>
      <c r="B25" s="16">
        <v>17</v>
      </c>
      <c r="C25" s="14"/>
      <c r="D25" s="25"/>
      <c r="E25" s="29">
        <v>1250</v>
      </c>
      <c r="F25" s="80"/>
      <c r="G25" s="18"/>
      <c r="H25" s="18"/>
      <c r="I25" s="27">
        <f>окт.25!I25+F25-E25</f>
        <v>-13750</v>
      </c>
    </row>
    <row r="26" spans="1:9" x14ac:dyDescent="0.25">
      <c r="A26" s="1"/>
      <c r="B26" s="16">
        <v>18</v>
      </c>
      <c r="C26" s="14"/>
      <c r="D26" s="25"/>
      <c r="E26" s="29">
        <v>1250</v>
      </c>
      <c r="F26" s="80"/>
      <c r="G26" s="18"/>
      <c r="H26" s="18"/>
      <c r="I26" s="27">
        <f>окт.25!I26+F26-E26</f>
        <v>9250</v>
      </c>
    </row>
    <row r="27" spans="1:9" x14ac:dyDescent="0.25">
      <c r="A27" s="15"/>
      <c r="B27" s="16">
        <v>19</v>
      </c>
      <c r="C27" s="64"/>
      <c r="D27" s="25"/>
      <c r="E27" s="29">
        <v>1250</v>
      </c>
      <c r="F27" s="80"/>
      <c r="G27" s="18"/>
      <c r="H27" s="18"/>
      <c r="I27" s="27">
        <f>окт.25!I27+F27-E27</f>
        <v>27500</v>
      </c>
    </row>
    <row r="28" spans="1:9" x14ac:dyDescent="0.25">
      <c r="A28" s="15"/>
      <c r="B28" s="16">
        <v>20</v>
      </c>
      <c r="C28" s="14"/>
      <c r="D28" s="25"/>
      <c r="E28" s="29">
        <v>1250</v>
      </c>
      <c r="F28" s="80"/>
      <c r="G28" s="18"/>
      <c r="H28" s="18"/>
      <c r="I28" s="27">
        <f>окт.25!I28+F28-E28</f>
        <v>-1250</v>
      </c>
    </row>
    <row r="29" spans="1:9" x14ac:dyDescent="0.25">
      <c r="A29" s="2"/>
      <c r="B29" s="16">
        <v>21</v>
      </c>
      <c r="C29" s="14"/>
      <c r="D29" s="25"/>
      <c r="E29" s="29">
        <v>1250</v>
      </c>
      <c r="F29" s="80"/>
      <c r="G29" s="18"/>
      <c r="H29" s="18"/>
      <c r="I29" s="27">
        <f>окт.25!I29+F29-E29</f>
        <v>-7500</v>
      </c>
    </row>
    <row r="30" spans="1:9" x14ac:dyDescent="0.25">
      <c r="A30" s="15"/>
      <c r="B30" s="16">
        <v>22</v>
      </c>
      <c r="C30" s="14"/>
      <c r="D30" s="25"/>
      <c r="E30" s="29">
        <v>1250</v>
      </c>
      <c r="F30" s="80"/>
      <c r="G30" s="18"/>
      <c r="H30" s="18"/>
      <c r="I30" s="27">
        <f>окт.25!I30+F30-E30</f>
        <v>-1250</v>
      </c>
    </row>
    <row r="31" spans="1:9" x14ac:dyDescent="0.25">
      <c r="A31" s="1"/>
      <c r="B31" s="16">
        <v>23</v>
      </c>
      <c r="C31" s="14"/>
      <c r="D31" s="25"/>
      <c r="E31" s="29">
        <v>1250</v>
      </c>
      <c r="F31" s="80"/>
      <c r="G31" s="18"/>
      <c r="H31" s="18"/>
      <c r="I31" s="27">
        <f>окт.25!I31+F31-E31</f>
        <v>-2500</v>
      </c>
    </row>
    <row r="32" spans="1:9" x14ac:dyDescent="0.25">
      <c r="A32" s="1"/>
      <c r="B32" s="16">
        <v>24</v>
      </c>
      <c r="C32" s="14"/>
      <c r="D32" s="25"/>
      <c r="E32" s="29">
        <v>1250</v>
      </c>
      <c r="F32" s="80"/>
      <c r="G32" s="18"/>
      <c r="H32" s="18"/>
      <c r="I32" s="27">
        <f>окт.25!I32+F32-E32</f>
        <v>-4000</v>
      </c>
    </row>
    <row r="33" spans="1:9" x14ac:dyDescent="0.25">
      <c r="A33" s="2"/>
      <c r="B33" s="16">
        <v>25</v>
      </c>
      <c r="C33" s="14"/>
      <c r="D33" s="25"/>
      <c r="E33" s="29">
        <v>1250</v>
      </c>
      <c r="F33" s="80"/>
      <c r="G33" s="18"/>
      <c r="H33" s="18"/>
      <c r="I33" s="27">
        <f>окт.25!I33+F33-E33</f>
        <v>65000</v>
      </c>
    </row>
    <row r="34" spans="1:9" x14ac:dyDescent="0.25">
      <c r="A34" s="1"/>
      <c r="B34" s="16">
        <v>26</v>
      </c>
      <c r="C34" s="14"/>
      <c r="D34" s="25"/>
      <c r="E34" s="29">
        <v>1250</v>
      </c>
      <c r="F34" s="80"/>
      <c r="G34" s="18"/>
      <c r="H34" s="18"/>
      <c r="I34" s="27">
        <f>окт.25!I34+F34-E34</f>
        <v>-13750</v>
      </c>
    </row>
    <row r="35" spans="1:9" x14ac:dyDescent="0.25">
      <c r="A35" s="1"/>
      <c r="B35" s="16" t="s">
        <v>54</v>
      </c>
      <c r="C35" s="14"/>
      <c r="D35" s="25"/>
      <c r="E35" s="29">
        <v>1250</v>
      </c>
      <c r="F35" s="80"/>
      <c r="G35" s="18"/>
      <c r="H35" s="18"/>
      <c r="I35" s="27">
        <f>окт.25!I35+F35-E35</f>
        <v>10000</v>
      </c>
    </row>
    <row r="36" spans="1:9" x14ac:dyDescent="0.25">
      <c r="A36" s="1"/>
      <c r="B36" s="16">
        <v>27</v>
      </c>
      <c r="C36" s="14"/>
      <c r="D36" s="25"/>
      <c r="E36" s="29">
        <v>1250</v>
      </c>
      <c r="F36" s="80"/>
      <c r="G36" s="18"/>
      <c r="H36" s="18"/>
      <c r="I36" s="27">
        <f>окт.25!I36+F36-E36</f>
        <v>-1250</v>
      </c>
    </row>
    <row r="37" spans="1:9" x14ac:dyDescent="0.25">
      <c r="A37" s="1"/>
      <c r="B37" s="16">
        <v>28</v>
      </c>
      <c r="C37" s="14"/>
      <c r="D37" s="25"/>
      <c r="E37" s="29">
        <v>1250</v>
      </c>
      <c r="F37" s="80"/>
      <c r="G37" s="18"/>
      <c r="H37" s="18"/>
      <c r="I37" s="27">
        <f>окт.25!I37+F37-E37</f>
        <v>-3750</v>
      </c>
    </row>
    <row r="38" spans="1:9" x14ac:dyDescent="0.25">
      <c r="A38" s="15"/>
      <c r="B38" s="16">
        <v>29</v>
      </c>
      <c r="C38" s="65"/>
      <c r="D38" s="25"/>
      <c r="E38" s="29">
        <v>1250</v>
      </c>
      <c r="F38" s="80"/>
      <c r="G38" s="18"/>
      <c r="H38" s="18"/>
      <c r="I38" s="27">
        <f>окт.25!I38+F38-E38</f>
        <v>-3750</v>
      </c>
    </row>
    <row r="39" spans="1:9" x14ac:dyDescent="0.25">
      <c r="A39" s="15"/>
      <c r="B39" s="16">
        <v>30</v>
      </c>
      <c r="C39" s="14"/>
      <c r="D39" s="25"/>
      <c r="E39" s="29"/>
      <c r="F39" s="80"/>
      <c r="G39" s="18"/>
      <c r="H39" s="18"/>
      <c r="I39" s="27">
        <f>окт.25!I39+F39-E39</f>
        <v>0</v>
      </c>
    </row>
    <row r="40" spans="1:9" x14ac:dyDescent="0.25">
      <c r="A40" s="15"/>
      <c r="B40" s="16">
        <v>31</v>
      </c>
      <c r="C40" s="14"/>
      <c r="D40" s="25"/>
      <c r="E40" s="29">
        <v>1250</v>
      </c>
      <c r="F40" s="80"/>
      <c r="G40" s="18"/>
      <c r="H40" s="18"/>
      <c r="I40" s="27">
        <f>окт.25!I40+F40-E40</f>
        <v>-7500</v>
      </c>
    </row>
    <row r="41" spans="1:9" x14ac:dyDescent="0.25">
      <c r="A41" s="15"/>
      <c r="B41" s="16">
        <v>32</v>
      </c>
      <c r="C41" s="14"/>
      <c r="D41" s="25"/>
      <c r="E41" s="29">
        <v>1250</v>
      </c>
      <c r="F41" s="80"/>
      <c r="G41" s="18"/>
      <c r="H41" s="18"/>
      <c r="I41" s="27">
        <f>окт.25!I41+F41-E41</f>
        <v>-3750</v>
      </c>
    </row>
    <row r="42" spans="1:9" x14ac:dyDescent="0.25">
      <c r="A42" s="2"/>
      <c r="B42" s="16">
        <v>33</v>
      </c>
      <c r="C42" s="14"/>
      <c r="D42" s="25"/>
      <c r="E42" s="29">
        <v>1250</v>
      </c>
      <c r="F42" s="80"/>
      <c r="G42" s="18"/>
      <c r="H42" s="18"/>
      <c r="I42" s="27">
        <f>окт.25!I42+F42-E42</f>
        <v>-1250</v>
      </c>
    </row>
    <row r="43" spans="1:9" x14ac:dyDescent="0.25">
      <c r="A43" s="1"/>
      <c r="B43" s="16">
        <v>34</v>
      </c>
      <c r="C43" s="14"/>
      <c r="D43" s="25"/>
      <c r="E43" s="29">
        <v>1250</v>
      </c>
      <c r="F43" s="80"/>
      <c r="G43" s="18"/>
      <c r="H43" s="18"/>
      <c r="I43" s="27">
        <f>окт.25!I43+F43-E43</f>
        <v>-7500</v>
      </c>
    </row>
    <row r="44" spans="1:9" x14ac:dyDescent="0.25">
      <c r="A44" s="15"/>
      <c r="B44" s="16">
        <v>35</v>
      </c>
      <c r="C44" s="66"/>
      <c r="D44" s="25"/>
      <c r="E44" s="29">
        <v>1250</v>
      </c>
      <c r="F44" s="80"/>
      <c r="G44" s="18"/>
      <c r="H44" s="18"/>
      <c r="I44" s="27">
        <f>окт.25!I44+F44-E44</f>
        <v>-13750</v>
      </c>
    </row>
    <row r="45" spans="1:9" x14ac:dyDescent="0.25">
      <c r="A45" s="15"/>
      <c r="B45" s="16">
        <v>36</v>
      </c>
      <c r="C45" s="45"/>
      <c r="D45" s="25"/>
      <c r="E45" s="29">
        <v>1250</v>
      </c>
      <c r="F45" s="80"/>
      <c r="G45" s="18"/>
      <c r="H45" s="18"/>
      <c r="I45" s="27">
        <f>окт.25!I45+F45-E45</f>
        <v>15950</v>
      </c>
    </row>
    <row r="46" spans="1:9" x14ac:dyDescent="0.25">
      <c r="A46" s="3"/>
      <c r="B46" s="16">
        <v>37</v>
      </c>
      <c r="C46" s="14"/>
      <c r="D46" s="25"/>
      <c r="E46" s="29">
        <v>1250</v>
      </c>
      <c r="F46" s="80"/>
      <c r="G46" s="18"/>
      <c r="H46" s="18"/>
      <c r="I46" s="27">
        <f>окт.25!I46+F46-E46</f>
        <v>-1250</v>
      </c>
    </row>
    <row r="47" spans="1:9" x14ac:dyDescent="0.25">
      <c r="A47" s="1"/>
      <c r="B47" s="16">
        <v>38</v>
      </c>
      <c r="C47" s="45"/>
      <c r="D47" s="25"/>
      <c r="E47" s="29">
        <v>1250</v>
      </c>
      <c r="F47" s="80"/>
      <c r="G47" s="18"/>
      <c r="H47" s="18"/>
      <c r="I47" s="27">
        <f>окт.25!I47+F47-E47</f>
        <v>-13750</v>
      </c>
    </row>
    <row r="48" spans="1:9" x14ac:dyDescent="0.25">
      <c r="A48" s="1"/>
      <c r="B48" s="16">
        <v>39</v>
      </c>
      <c r="C48" s="14"/>
      <c r="D48" s="25"/>
      <c r="E48" s="29">
        <v>1250</v>
      </c>
      <c r="F48" s="80"/>
      <c r="G48" s="18"/>
      <c r="H48" s="18"/>
      <c r="I48" s="27">
        <f>окт.25!I48+F48-E48</f>
        <v>-13750</v>
      </c>
    </row>
    <row r="49" spans="1:9" x14ac:dyDescent="0.25">
      <c r="A49" s="1"/>
      <c r="B49" s="16">
        <v>40</v>
      </c>
      <c r="C49" s="14"/>
      <c r="D49" s="25"/>
      <c r="E49" s="29">
        <v>1250</v>
      </c>
      <c r="F49" s="80"/>
      <c r="G49" s="18"/>
      <c r="H49" s="18"/>
      <c r="I49" s="27">
        <f>окт.25!I49+F49-E49</f>
        <v>-13750</v>
      </c>
    </row>
    <row r="50" spans="1:9" x14ac:dyDescent="0.25">
      <c r="A50" s="1"/>
      <c r="B50" s="16">
        <v>41</v>
      </c>
      <c r="C50" s="63"/>
      <c r="D50" s="25"/>
      <c r="E50" s="29">
        <v>1250</v>
      </c>
      <c r="F50" s="80"/>
      <c r="G50" s="18"/>
      <c r="H50" s="18"/>
      <c r="I50" s="27">
        <f>окт.25!I50+F50-E50</f>
        <v>-13750</v>
      </c>
    </row>
    <row r="51" spans="1:9" x14ac:dyDescent="0.25">
      <c r="A51" s="1"/>
      <c r="B51" s="16">
        <v>42</v>
      </c>
      <c r="C51" s="14"/>
      <c r="D51" s="25"/>
      <c r="E51" s="29">
        <v>1250</v>
      </c>
      <c r="F51" s="80"/>
      <c r="G51" s="18"/>
      <c r="H51" s="18"/>
      <c r="I51" s="27">
        <f>окт.25!I51+F51-E51</f>
        <v>-13250</v>
      </c>
    </row>
    <row r="52" spans="1:9" x14ac:dyDescent="0.25">
      <c r="A52" s="1"/>
      <c r="B52" s="16">
        <v>43</v>
      </c>
      <c r="C52" s="14"/>
      <c r="D52" s="25"/>
      <c r="E52" s="29">
        <v>1250</v>
      </c>
      <c r="F52" s="80"/>
      <c r="G52" s="18"/>
      <c r="H52" s="18"/>
      <c r="I52" s="27">
        <f>окт.25!I52+F52-E52</f>
        <v>-8750</v>
      </c>
    </row>
    <row r="53" spans="1:9" x14ac:dyDescent="0.25">
      <c r="A53" s="1"/>
      <c r="B53" s="16">
        <v>44</v>
      </c>
      <c r="C53" s="14"/>
      <c r="D53" s="16"/>
      <c r="E53" s="29">
        <v>1250</v>
      </c>
      <c r="F53" s="80"/>
      <c r="G53" s="18"/>
      <c r="H53" s="18"/>
      <c r="I53" s="27">
        <f>окт.25!I53+F53-E53</f>
        <v>1250</v>
      </c>
    </row>
    <row r="54" spans="1:9" x14ac:dyDescent="0.25">
      <c r="A54" s="2"/>
      <c r="B54" s="16">
        <v>45</v>
      </c>
      <c r="C54" s="14"/>
      <c r="D54" s="25"/>
      <c r="E54" s="29">
        <v>1250</v>
      </c>
      <c r="F54" s="80"/>
      <c r="G54" s="18"/>
      <c r="H54" s="18"/>
      <c r="I54" s="27">
        <f>окт.25!I54+F54-E54</f>
        <v>-1250</v>
      </c>
    </row>
    <row r="55" spans="1:9" x14ac:dyDescent="0.25">
      <c r="A55" s="1"/>
      <c r="B55" s="16">
        <v>46</v>
      </c>
      <c r="C55" s="14"/>
      <c r="D55" s="25"/>
      <c r="E55" s="29">
        <v>1250</v>
      </c>
      <c r="F55" s="80"/>
      <c r="G55" s="18"/>
      <c r="H55" s="18"/>
      <c r="I55" s="27">
        <f>окт.25!I55+F55-E55</f>
        <v>-2500</v>
      </c>
    </row>
    <row r="56" spans="1:9" x14ac:dyDescent="0.25">
      <c r="A56" s="2"/>
      <c r="B56" s="16">
        <v>47</v>
      </c>
      <c r="C56" s="14"/>
      <c r="D56" s="25"/>
      <c r="E56" s="29">
        <v>1250</v>
      </c>
      <c r="F56" s="80"/>
      <c r="G56" s="18"/>
      <c r="H56" s="18"/>
      <c r="I56" s="27">
        <f>окт.25!I56+F56-E56</f>
        <v>-2500</v>
      </c>
    </row>
    <row r="57" spans="1:9" x14ac:dyDescent="0.25">
      <c r="A57" s="1"/>
      <c r="B57" s="16">
        <v>48</v>
      </c>
      <c r="C57" s="64"/>
      <c r="D57" s="25"/>
      <c r="E57" s="29">
        <v>1250</v>
      </c>
      <c r="F57" s="80"/>
      <c r="G57" s="18"/>
      <c r="H57" s="18"/>
      <c r="I57" s="27">
        <f>окт.25!I57+F57-E57</f>
        <v>8750</v>
      </c>
    </row>
    <row r="58" spans="1:9" x14ac:dyDescent="0.25">
      <c r="A58" s="15"/>
      <c r="B58" s="16">
        <v>49</v>
      </c>
      <c r="C58" s="14"/>
      <c r="D58" s="25"/>
      <c r="E58" s="29">
        <v>1250</v>
      </c>
      <c r="F58" s="80"/>
      <c r="G58" s="18"/>
      <c r="H58" s="18"/>
      <c r="I58" s="27">
        <f>окт.25!I58+F58-E58</f>
        <v>-1250</v>
      </c>
    </row>
    <row r="59" spans="1:9" x14ac:dyDescent="0.25">
      <c r="A59" s="15"/>
      <c r="B59" s="16">
        <v>50</v>
      </c>
      <c r="C59" s="14"/>
      <c r="D59" s="25"/>
      <c r="E59" s="29">
        <v>1250</v>
      </c>
      <c r="F59" s="80"/>
      <c r="G59" s="18"/>
      <c r="H59" s="18"/>
      <c r="I59" s="27">
        <f>окт.25!I59+F59-E59</f>
        <v>1250</v>
      </c>
    </row>
    <row r="60" spans="1:9" x14ac:dyDescent="0.25">
      <c r="A60" s="1"/>
      <c r="B60" s="16">
        <v>51.52</v>
      </c>
      <c r="C60" s="14"/>
      <c r="D60" s="25"/>
      <c r="E60" s="29">
        <v>1250</v>
      </c>
      <c r="F60" s="80"/>
      <c r="G60" s="18"/>
      <c r="H60" s="18"/>
      <c r="I60" s="27">
        <f>окт.25!I60+F60-E60</f>
        <v>-7750</v>
      </c>
    </row>
    <row r="61" spans="1:9" x14ac:dyDescent="0.25">
      <c r="A61" s="15"/>
      <c r="B61" s="16">
        <v>53</v>
      </c>
      <c r="C61" s="14"/>
      <c r="D61" s="25"/>
      <c r="E61" s="29">
        <v>1250</v>
      </c>
      <c r="F61" s="80"/>
      <c r="G61" s="18"/>
      <c r="H61" s="18"/>
      <c r="I61" s="27">
        <f>окт.25!I61+F61-E61</f>
        <v>-5000</v>
      </c>
    </row>
    <row r="62" spans="1:9" x14ac:dyDescent="0.25">
      <c r="A62" s="15"/>
      <c r="B62" s="16">
        <v>54.55</v>
      </c>
      <c r="C62" s="14"/>
      <c r="D62" s="25"/>
      <c r="E62" s="29">
        <v>1250</v>
      </c>
      <c r="F62" s="80"/>
      <c r="G62" s="18"/>
      <c r="H62" s="18"/>
      <c r="I62" s="27">
        <f>окт.25!I62+F62-E62</f>
        <v>-3750</v>
      </c>
    </row>
    <row r="63" spans="1:9" x14ac:dyDescent="0.25">
      <c r="A63" s="1"/>
      <c r="B63" s="16">
        <v>56</v>
      </c>
      <c r="C63" s="14"/>
      <c r="D63" s="25"/>
      <c r="E63" s="29">
        <v>1250</v>
      </c>
      <c r="F63" s="80"/>
      <c r="G63" s="18"/>
      <c r="H63" s="18"/>
      <c r="I63" s="27">
        <f>окт.25!I63+F63-E63</f>
        <v>-13750</v>
      </c>
    </row>
    <row r="64" spans="1:9" x14ac:dyDescent="0.25">
      <c r="A64" s="1"/>
      <c r="B64" s="16">
        <v>57</v>
      </c>
      <c r="C64" s="14"/>
      <c r="D64" s="25"/>
      <c r="E64" s="29">
        <v>1250</v>
      </c>
      <c r="F64" s="80"/>
      <c r="G64" s="18"/>
      <c r="H64" s="18"/>
      <c r="I64" s="27">
        <f>окт.25!I64+F64-E64</f>
        <v>250</v>
      </c>
    </row>
    <row r="65" spans="1:9" x14ac:dyDescent="0.25">
      <c r="A65" s="1"/>
      <c r="B65" s="16" t="s">
        <v>52</v>
      </c>
      <c r="C65" s="14"/>
      <c r="D65" s="25"/>
      <c r="E65" s="29">
        <v>1250</v>
      </c>
      <c r="F65" s="80"/>
      <c r="G65" s="18"/>
      <c r="H65" s="18"/>
      <c r="I65" s="27">
        <f>окт.25!I65+F65-E65</f>
        <v>1250</v>
      </c>
    </row>
    <row r="66" spans="1:9" x14ac:dyDescent="0.25">
      <c r="A66" s="1"/>
      <c r="B66" s="16">
        <v>58</v>
      </c>
      <c r="C66" s="14"/>
      <c r="D66" s="25"/>
      <c r="E66" s="29">
        <v>1250</v>
      </c>
      <c r="F66" s="80"/>
      <c r="G66" s="18"/>
      <c r="H66" s="18"/>
      <c r="I66" s="27">
        <f>окт.25!I66+F66-E66</f>
        <v>-2500</v>
      </c>
    </row>
    <row r="67" spans="1:9" x14ac:dyDescent="0.25">
      <c r="A67" s="1"/>
      <c r="B67" s="16">
        <v>59</v>
      </c>
      <c r="C67" s="14"/>
      <c r="D67" s="25"/>
      <c r="E67" s="29">
        <v>1250</v>
      </c>
      <c r="F67" s="80"/>
      <c r="G67" s="18"/>
      <c r="H67" s="18"/>
      <c r="I67" s="27">
        <f>окт.25!I67+F67-E67</f>
        <v>-1250</v>
      </c>
    </row>
    <row r="68" spans="1:9" x14ac:dyDescent="0.25">
      <c r="A68" s="1"/>
      <c r="B68" s="16">
        <v>60</v>
      </c>
      <c r="C68" s="14"/>
      <c r="D68" s="25"/>
      <c r="E68" s="29">
        <v>1250</v>
      </c>
      <c r="F68" s="80"/>
      <c r="G68" s="18"/>
      <c r="H68" s="18"/>
      <c r="I68" s="27">
        <f>окт.25!I68+F68-E68</f>
        <v>-3250</v>
      </c>
    </row>
    <row r="69" spans="1:9" x14ac:dyDescent="0.25">
      <c r="A69" s="1"/>
      <c r="B69" s="16">
        <v>61</v>
      </c>
      <c r="C69" s="14"/>
      <c r="D69" s="25"/>
      <c r="E69" s="29">
        <v>1250</v>
      </c>
      <c r="F69" s="80"/>
      <c r="G69" s="18"/>
      <c r="H69" s="18"/>
      <c r="I69" s="27">
        <f>окт.25!I69+F69-E69</f>
        <v>-2500</v>
      </c>
    </row>
    <row r="70" spans="1:9" x14ac:dyDescent="0.25">
      <c r="A70" s="1"/>
      <c r="B70" s="16">
        <v>62</v>
      </c>
      <c r="C70" s="14"/>
      <c r="D70" s="25"/>
      <c r="E70" s="29">
        <v>1250</v>
      </c>
      <c r="F70" s="80"/>
      <c r="G70" s="18"/>
      <c r="H70" s="18"/>
      <c r="I70" s="27">
        <f>окт.25!I70+F70-E70</f>
        <v>-2500</v>
      </c>
    </row>
    <row r="71" spans="1:9" x14ac:dyDescent="0.25">
      <c r="A71" s="1"/>
      <c r="B71" s="16">
        <v>63</v>
      </c>
      <c r="C71" s="14"/>
      <c r="D71" s="25"/>
      <c r="E71" s="29">
        <v>1250</v>
      </c>
      <c r="F71" s="80"/>
      <c r="G71" s="18"/>
      <c r="H71" s="18"/>
      <c r="I71" s="27">
        <f>окт.25!I71+F71-E71</f>
        <v>3750</v>
      </c>
    </row>
    <row r="72" spans="1:9" x14ac:dyDescent="0.25">
      <c r="A72" s="1"/>
      <c r="B72" s="16">
        <v>64</v>
      </c>
      <c r="C72" s="14"/>
      <c r="D72" s="25"/>
      <c r="E72" s="29">
        <v>1250</v>
      </c>
      <c r="F72" s="80"/>
      <c r="G72" s="18"/>
      <c r="H72" s="18"/>
      <c r="I72" s="27">
        <f>окт.25!I72+F72-E72</f>
        <v>-13750</v>
      </c>
    </row>
    <row r="73" spans="1:9" x14ac:dyDescent="0.25">
      <c r="A73" s="3"/>
      <c r="B73" s="16">
        <v>65</v>
      </c>
      <c r="C73" s="14"/>
      <c r="D73" s="25"/>
      <c r="E73" s="29"/>
      <c r="F73" s="80"/>
      <c r="G73" s="18"/>
      <c r="H73" s="18"/>
      <c r="I73" s="27">
        <f>окт.25!I73+F73-E73</f>
        <v>0</v>
      </c>
    </row>
    <row r="74" spans="1:9" x14ac:dyDescent="0.25">
      <c r="A74" s="1"/>
      <c r="B74" s="16">
        <v>66</v>
      </c>
      <c r="C74" s="14"/>
      <c r="D74" s="25"/>
      <c r="E74" s="29">
        <v>1250</v>
      </c>
      <c r="F74" s="80"/>
      <c r="G74" s="18"/>
      <c r="H74" s="18"/>
      <c r="I74" s="27">
        <f>окт.25!I74+F74-E74</f>
        <v>-13750</v>
      </c>
    </row>
    <row r="75" spans="1:9" x14ac:dyDescent="0.25">
      <c r="A75" s="1"/>
      <c r="B75" s="16" t="s">
        <v>1137</v>
      </c>
      <c r="C75" s="14"/>
      <c r="D75" s="25"/>
      <c r="E75" s="29">
        <v>1250</v>
      </c>
      <c r="F75" s="80"/>
      <c r="G75" s="18"/>
      <c r="H75" s="18"/>
      <c r="I75" s="27">
        <f>окт.25!I75+F75-E75</f>
        <v>81000</v>
      </c>
    </row>
    <row r="76" spans="1:9" x14ac:dyDescent="0.25">
      <c r="A76" s="1"/>
      <c r="B76" s="16">
        <v>68</v>
      </c>
      <c r="C76" s="14"/>
      <c r="D76" s="25"/>
      <c r="E76" s="29">
        <v>1250</v>
      </c>
      <c r="F76" s="80"/>
      <c r="G76" s="18"/>
      <c r="H76" s="18"/>
      <c r="I76" s="27">
        <f>окт.25!I76+F76-E76</f>
        <v>3750</v>
      </c>
    </row>
    <row r="77" spans="1:9" x14ac:dyDescent="0.25">
      <c r="A77" s="1"/>
      <c r="B77" s="16">
        <v>69</v>
      </c>
      <c r="C77" s="14"/>
      <c r="D77" s="25"/>
      <c r="E77" s="29">
        <v>1250</v>
      </c>
      <c r="F77" s="80"/>
      <c r="G77" s="18"/>
      <c r="H77" s="18"/>
      <c r="I77" s="27">
        <f>окт.25!I77+F77-E77</f>
        <v>-5000</v>
      </c>
    </row>
    <row r="78" spans="1:9" x14ac:dyDescent="0.25">
      <c r="A78" s="1"/>
      <c r="B78" s="16">
        <v>70</v>
      </c>
      <c r="C78" s="14"/>
      <c r="D78" s="25"/>
      <c r="E78" s="29">
        <v>1250</v>
      </c>
      <c r="F78" s="80"/>
      <c r="G78" s="18"/>
      <c r="H78" s="18"/>
      <c r="I78" s="27">
        <f>окт.25!I78+F78-E78</f>
        <v>54750</v>
      </c>
    </row>
    <row r="79" spans="1:9" x14ac:dyDescent="0.25">
      <c r="A79" s="1"/>
      <c r="B79" s="16">
        <v>71</v>
      </c>
      <c r="C79" s="14"/>
      <c r="D79" s="25"/>
      <c r="E79" s="29">
        <v>1250</v>
      </c>
      <c r="F79" s="80"/>
      <c r="G79" s="18"/>
      <c r="H79" s="18"/>
      <c r="I79" s="27">
        <f>окт.25!I79+F79-E79</f>
        <v>-5000</v>
      </c>
    </row>
    <row r="80" spans="1:9" x14ac:dyDescent="0.25">
      <c r="A80" s="1"/>
      <c r="B80" s="16">
        <v>72</v>
      </c>
      <c r="C80" s="14"/>
      <c r="D80" s="25"/>
      <c r="E80" s="29">
        <v>1250</v>
      </c>
      <c r="F80" s="80"/>
      <c r="G80" s="18"/>
      <c r="H80" s="18"/>
      <c r="I80" s="27">
        <f>окт.25!I80+F80-E80</f>
        <v>-5000</v>
      </c>
    </row>
    <row r="81" spans="1:10" x14ac:dyDescent="0.25">
      <c r="A81" s="1"/>
      <c r="B81" s="16">
        <v>73</v>
      </c>
      <c r="C81" s="14"/>
      <c r="D81" s="25"/>
      <c r="E81" s="29">
        <v>1250</v>
      </c>
      <c r="F81" s="80"/>
      <c r="G81" s="18"/>
      <c r="H81" s="18"/>
      <c r="I81" s="27">
        <f>окт.25!I81+F81-E81</f>
        <v>1250</v>
      </c>
    </row>
    <row r="82" spans="1:10" x14ac:dyDescent="0.25">
      <c r="A82" s="1"/>
      <c r="B82" s="16">
        <v>74</v>
      </c>
      <c r="C82" s="14"/>
      <c r="D82" s="25"/>
      <c r="E82" s="29">
        <v>1250</v>
      </c>
      <c r="F82" s="80"/>
      <c r="G82" s="18"/>
      <c r="H82" s="18"/>
      <c r="I82" s="27">
        <f>окт.25!I82+F82-E82</f>
        <v>-13750</v>
      </c>
    </row>
    <row r="83" spans="1:10" x14ac:dyDescent="0.25">
      <c r="A83" s="1"/>
      <c r="B83" s="16">
        <v>75</v>
      </c>
      <c r="C83" s="14"/>
      <c r="D83" s="25"/>
      <c r="E83" s="29"/>
      <c r="F83" s="80"/>
      <c r="G83" s="18"/>
      <c r="H83" s="18"/>
      <c r="I83" s="27">
        <f>окт.25!I83+F83-E83</f>
        <v>0</v>
      </c>
    </row>
    <row r="84" spans="1:10" x14ac:dyDescent="0.25">
      <c r="A84" s="1"/>
      <c r="B84" s="16">
        <v>76</v>
      </c>
      <c r="C84" s="14"/>
      <c r="D84" s="25"/>
      <c r="E84" s="29">
        <v>1250</v>
      </c>
      <c r="F84" s="80"/>
      <c r="G84" s="18"/>
      <c r="H84" s="18"/>
      <c r="I84" s="27">
        <f>окт.25!I84+F84-E84</f>
        <v>-5000</v>
      </c>
      <c r="J84" s="123"/>
    </row>
    <row r="85" spans="1:10" x14ac:dyDescent="0.25">
      <c r="A85" s="1"/>
      <c r="B85" s="16">
        <v>77</v>
      </c>
      <c r="C85" s="14"/>
      <c r="D85" s="25"/>
      <c r="E85" s="29">
        <v>1250</v>
      </c>
      <c r="F85" s="80"/>
      <c r="G85" s="18"/>
      <c r="H85" s="18"/>
      <c r="I85" s="27">
        <f>окт.25!I85+F85-E85</f>
        <v>-5000</v>
      </c>
    </row>
    <row r="86" spans="1:10" x14ac:dyDescent="0.25">
      <c r="A86" s="1"/>
      <c r="B86" s="16">
        <v>78</v>
      </c>
      <c r="C86" s="14"/>
      <c r="D86" s="25"/>
      <c r="E86" s="29">
        <v>1250</v>
      </c>
      <c r="F86" s="80"/>
      <c r="G86" s="18"/>
      <c r="H86" s="18"/>
      <c r="I86" s="27">
        <f>окт.25!I86+F86-E86</f>
        <v>-1250</v>
      </c>
    </row>
    <row r="87" spans="1:10" x14ac:dyDescent="0.25">
      <c r="A87" s="1"/>
      <c r="B87" s="16">
        <v>79</v>
      </c>
      <c r="C87" s="14"/>
      <c r="D87" s="25"/>
      <c r="E87" s="29">
        <v>1250</v>
      </c>
      <c r="F87" s="80"/>
      <c r="G87" s="18"/>
      <c r="H87" s="18"/>
      <c r="I87" s="27">
        <f>окт.25!I87+F87-E87</f>
        <v>-1250</v>
      </c>
    </row>
    <row r="88" spans="1:10" x14ac:dyDescent="0.25">
      <c r="A88" s="1"/>
      <c r="B88" s="16">
        <v>80</v>
      </c>
      <c r="C88" s="14"/>
      <c r="D88" s="25"/>
      <c r="E88" s="29">
        <v>1250</v>
      </c>
      <c r="F88" s="80"/>
      <c r="G88" s="18"/>
      <c r="H88" s="18"/>
      <c r="I88" s="27">
        <f>окт.25!I88+F88-E88</f>
        <v>-2500</v>
      </c>
    </row>
    <row r="89" spans="1:10" x14ac:dyDescent="0.25">
      <c r="A89" s="1"/>
      <c r="B89" s="16">
        <v>81</v>
      </c>
      <c r="C89" s="14"/>
      <c r="D89" s="25"/>
      <c r="E89" s="29"/>
      <c r="F89" s="80"/>
      <c r="G89" s="18"/>
      <c r="H89" s="18"/>
      <c r="I89" s="27">
        <f>окт.25!I89+F89-E89</f>
        <v>22250</v>
      </c>
    </row>
    <row r="90" spans="1:10" x14ac:dyDescent="0.25">
      <c r="A90" s="1"/>
      <c r="B90" s="16">
        <v>82</v>
      </c>
      <c r="C90" s="14"/>
      <c r="D90" s="25"/>
      <c r="E90" s="29">
        <v>1250</v>
      </c>
      <c r="F90" s="80"/>
      <c r="G90" s="18"/>
      <c r="H90" s="18"/>
      <c r="I90" s="27">
        <f>окт.25!I90+F90-E90</f>
        <v>0</v>
      </c>
    </row>
    <row r="91" spans="1:10" x14ac:dyDescent="0.25">
      <c r="A91" s="3"/>
      <c r="B91" s="16">
        <v>83</v>
      </c>
      <c r="C91" s="14"/>
      <c r="D91" s="25"/>
      <c r="E91" s="29"/>
      <c r="F91" s="80"/>
      <c r="G91" s="18"/>
      <c r="H91" s="18"/>
      <c r="I91" s="27">
        <f>окт.25!I91+F91-E91</f>
        <v>0</v>
      </c>
    </row>
    <row r="92" spans="1:10" x14ac:dyDescent="0.25">
      <c r="A92" s="1"/>
      <c r="B92" s="16">
        <v>84</v>
      </c>
      <c r="C92" s="14"/>
      <c r="D92" s="25"/>
      <c r="E92" s="29">
        <v>1250</v>
      </c>
      <c r="F92" s="80"/>
      <c r="G92" s="18"/>
      <c r="H92" s="18"/>
      <c r="I92" s="27">
        <f>окт.25!I92+F92-E92</f>
        <v>-2500</v>
      </c>
    </row>
    <row r="93" spans="1:10" x14ac:dyDescent="0.25">
      <c r="A93" s="1"/>
      <c r="B93" s="16">
        <v>85</v>
      </c>
      <c r="C93" s="14"/>
      <c r="D93" s="25"/>
      <c r="E93" s="29">
        <v>1250</v>
      </c>
      <c r="F93" s="80"/>
      <c r="G93" s="18"/>
      <c r="H93" s="18"/>
      <c r="I93" s="27">
        <f>окт.25!I93+F93-E93</f>
        <v>-3750</v>
      </c>
    </row>
    <row r="94" spans="1:10" x14ac:dyDescent="0.25">
      <c r="A94" s="1"/>
      <c r="B94" s="16">
        <v>86</v>
      </c>
      <c r="C94" s="14"/>
      <c r="D94" s="25"/>
      <c r="E94" s="29">
        <v>1250</v>
      </c>
      <c r="F94" s="80"/>
      <c r="G94" s="18"/>
      <c r="H94" s="18"/>
      <c r="I94" s="27">
        <f>окт.25!I94+F94-E94</f>
        <v>-13750</v>
      </c>
    </row>
    <row r="95" spans="1:10" x14ac:dyDescent="0.25">
      <c r="A95" s="1"/>
      <c r="B95" s="16">
        <v>87</v>
      </c>
      <c r="C95" s="14"/>
      <c r="D95" s="25"/>
      <c r="E95" s="29">
        <v>1250</v>
      </c>
      <c r="F95" s="80"/>
      <c r="G95" s="18"/>
      <c r="H95" s="18"/>
      <c r="I95" s="27">
        <f>окт.25!I95+F95-E95</f>
        <v>-13750</v>
      </c>
    </row>
    <row r="96" spans="1:10" x14ac:dyDescent="0.25">
      <c r="A96" s="1"/>
      <c r="B96" s="16">
        <v>88</v>
      </c>
      <c r="C96" s="14"/>
      <c r="D96" s="25"/>
      <c r="E96" s="29"/>
      <c r="F96" s="80"/>
      <c r="G96" s="18"/>
      <c r="H96" s="18"/>
      <c r="I96" s="27">
        <f>окт.25!I96+F96-E96</f>
        <v>0</v>
      </c>
    </row>
    <row r="97" spans="1:9" x14ac:dyDescent="0.25">
      <c r="A97" s="1"/>
      <c r="B97" s="16" t="s">
        <v>56</v>
      </c>
      <c r="C97" s="14"/>
      <c r="D97" s="25"/>
      <c r="E97" s="29">
        <v>1250</v>
      </c>
      <c r="F97" s="80"/>
      <c r="G97" s="18"/>
      <c r="H97" s="18"/>
      <c r="I97" s="27">
        <f>окт.25!I97+F97-E97</f>
        <v>-13750</v>
      </c>
    </row>
    <row r="98" spans="1:9" x14ac:dyDescent="0.25">
      <c r="A98" s="1"/>
      <c r="B98" s="16">
        <v>89</v>
      </c>
      <c r="C98" s="14"/>
      <c r="D98" s="25"/>
      <c r="E98" s="29">
        <v>1250</v>
      </c>
      <c r="F98" s="80"/>
      <c r="G98" s="18"/>
      <c r="H98" s="18"/>
      <c r="I98" s="27">
        <f>окт.25!I98+F98-E98</f>
        <v>-13750</v>
      </c>
    </row>
    <row r="99" spans="1:9" x14ac:dyDescent="0.25">
      <c r="A99" s="1"/>
      <c r="B99" s="16">
        <v>90</v>
      </c>
      <c r="C99" s="14"/>
      <c r="D99" s="25"/>
      <c r="E99" s="29">
        <v>1250</v>
      </c>
      <c r="F99" s="80"/>
      <c r="G99" s="18"/>
      <c r="H99" s="18"/>
      <c r="I99" s="27">
        <f>окт.25!I99+F99-E99</f>
        <v>-2500</v>
      </c>
    </row>
    <row r="100" spans="1:9" x14ac:dyDescent="0.25">
      <c r="A100" s="1"/>
      <c r="B100" s="16">
        <v>91</v>
      </c>
      <c r="C100" s="14"/>
      <c r="D100" s="25"/>
      <c r="E100" s="29"/>
      <c r="F100" s="80"/>
      <c r="G100" s="18"/>
      <c r="H100" s="18"/>
      <c r="I100" s="27">
        <f>окт.25!I100+F100-E100</f>
        <v>0</v>
      </c>
    </row>
    <row r="101" spans="1:9" x14ac:dyDescent="0.25">
      <c r="A101" s="1"/>
      <c r="B101" s="16">
        <v>92</v>
      </c>
      <c r="C101" s="14"/>
      <c r="D101" s="25"/>
      <c r="E101" s="29">
        <v>1250</v>
      </c>
      <c r="F101" s="80"/>
      <c r="G101" s="18"/>
      <c r="H101" s="18"/>
      <c r="I101" s="27">
        <f>окт.25!I101+F101-E101</f>
        <v>-13750</v>
      </c>
    </row>
    <row r="102" spans="1:9" x14ac:dyDescent="0.25">
      <c r="A102" s="1"/>
      <c r="B102" s="16">
        <v>93</v>
      </c>
      <c r="C102" s="14"/>
      <c r="D102" s="25"/>
      <c r="E102" s="29">
        <v>1250</v>
      </c>
      <c r="F102" s="80"/>
      <c r="G102" s="18"/>
      <c r="H102" s="18"/>
      <c r="I102" s="27">
        <f>окт.25!I102+F102-E102</f>
        <v>-3750</v>
      </c>
    </row>
    <row r="103" spans="1:9" x14ac:dyDescent="0.25">
      <c r="A103" s="1"/>
      <c r="B103" s="16">
        <v>94</v>
      </c>
      <c r="C103" s="14"/>
      <c r="D103" s="25"/>
      <c r="E103" s="29">
        <v>1250</v>
      </c>
      <c r="F103" s="80"/>
      <c r="G103" s="18"/>
      <c r="H103" s="18"/>
      <c r="I103" s="27">
        <f>окт.25!I103+F103-E103</f>
        <v>16000</v>
      </c>
    </row>
    <row r="104" spans="1:9" x14ac:dyDescent="0.25">
      <c r="A104" s="1"/>
      <c r="B104" s="16">
        <v>95</v>
      </c>
      <c r="C104" s="14"/>
      <c r="D104" s="25"/>
      <c r="E104" s="29"/>
      <c r="F104" s="80"/>
      <c r="G104" s="18"/>
      <c r="H104" s="18"/>
      <c r="I104" s="27">
        <f>окт.25!I104+F104-E104</f>
        <v>0</v>
      </c>
    </row>
    <row r="105" spans="1:9" x14ac:dyDescent="0.25">
      <c r="A105" s="1"/>
      <c r="B105" s="16">
        <v>96</v>
      </c>
      <c r="C105" s="14"/>
      <c r="D105" s="25"/>
      <c r="E105" s="29">
        <v>1250</v>
      </c>
      <c r="F105" s="80"/>
      <c r="G105" s="18"/>
      <c r="H105" s="18"/>
      <c r="I105" s="27">
        <f>окт.25!I105+F105-E105</f>
        <v>-5000</v>
      </c>
    </row>
    <row r="106" spans="1:9" x14ac:dyDescent="0.25">
      <c r="A106" s="1"/>
      <c r="B106" s="16">
        <v>97</v>
      </c>
      <c r="C106" s="14"/>
      <c r="D106" s="25"/>
      <c r="E106" s="29">
        <v>1250</v>
      </c>
      <c r="F106" s="80"/>
      <c r="G106" s="18"/>
      <c r="H106" s="18"/>
      <c r="I106" s="27">
        <f>окт.25!I106+F106-E106</f>
        <v>1250</v>
      </c>
    </row>
    <row r="107" spans="1:9" x14ac:dyDescent="0.25">
      <c r="A107" s="1"/>
      <c r="B107" s="16" t="s">
        <v>33</v>
      </c>
      <c r="C107" s="14"/>
      <c r="D107" s="25"/>
      <c r="E107" s="29">
        <v>1250</v>
      </c>
      <c r="F107" s="80"/>
      <c r="G107" s="18"/>
      <c r="H107" s="18"/>
      <c r="I107" s="27">
        <f>окт.25!I107+F107-E107</f>
        <v>-1250</v>
      </c>
    </row>
    <row r="108" spans="1:9" x14ac:dyDescent="0.25">
      <c r="A108" s="1"/>
      <c r="B108" s="16"/>
      <c r="C108" s="14"/>
      <c r="D108" s="25"/>
      <c r="E108" s="29"/>
      <c r="F108" s="80"/>
      <c r="G108" s="18"/>
      <c r="H108" s="18"/>
      <c r="I108" s="27">
        <f>окт.25!I108+F108-E108</f>
        <v>0</v>
      </c>
    </row>
    <row r="109" spans="1:9" x14ac:dyDescent="0.25">
      <c r="A109" s="1"/>
      <c r="B109" s="16">
        <v>100</v>
      </c>
      <c r="C109" s="14"/>
      <c r="D109" s="25"/>
      <c r="E109" s="29">
        <v>1250</v>
      </c>
      <c r="F109" s="80"/>
      <c r="G109" s="18"/>
      <c r="H109" s="18"/>
      <c r="I109" s="27">
        <f>окт.25!I109+F109-E109</f>
        <v>-2500</v>
      </c>
    </row>
    <row r="110" spans="1:9" x14ac:dyDescent="0.25">
      <c r="A110" s="1"/>
      <c r="B110" s="16">
        <v>101</v>
      </c>
      <c r="C110" s="14"/>
      <c r="D110" s="25"/>
      <c r="E110" s="29">
        <v>1250</v>
      </c>
      <c r="F110" s="80"/>
      <c r="G110" s="18"/>
      <c r="H110" s="18"/>
      <c r="I110" s="27">
        <f>окт.25!I110+F110-E110</f>
        <v>-5750</v>
      </c>
    </row>
    <row r="111" spans="1:9" x14ac:dyDescent="0.25">
      <c r="A111" s="1"/>
      <c r="B111" s="16" t="s">
        <v>30</v>
      </c>
      <c r="C111" s="14"/>
      <c r="D111" s="25"/>
      <c r="E111" s="29">
        <v>1250</v>
      </c>
      <c r="F111" s="80"/>
      <c r="G111" s="18"/>
      <c r="H111" s="18"/>
      <c r="I111" s="27">
        <f>окт.25!I111+F111-E111</f>
        <v>0</v>
      </c>
    </row>
    <row r="112" spans="1:9" x14ac:dyDescent="0.25">
      <c r="A112" s="1"/>
      <c r="B112" s="16">
        <v>102</v>
      </c>
      <c r="C112" s="14"/>
      <c r="D112" s="25"/>
      <c r="E112" s="29">
        <v>1250</v>
      </c>
      <c r="F112" s="80"/>
      <c r="G112" s="18"/>
      <c r="H112" s="18"/>
      <c r="I112" s="27">
        <f>окт.25!I112+F112-E112</f>
        <v>0</v>
      </c>
    </row>
    <row r="113" spans="1:9" x14ac:dyDescent="0.25">
      <c r="A113" s="1"/>
      <c r="B113" s="16">
        <v>103</v>
      </c>
      <c r="C113" s="14"/>
      <c r="D113" s="25"/>
      <c r="E113" s="29">
        <v>1250</v>
      </c>
      <c r="F113" s="80"/>
      <c r="G113" s="18"/>
      <c r="H113" s="18"/>
      <c r="I113" s="27">
        <f>окт.25!I113+F113-E113</f>
        <v>-3750</v>
      </c>
    </row>
    <row r="114" spans="1:9" x14ac:dyDescent="0.25">
      <c r="A114" s="1"/>
      <c r="B114" s="16">
        <v>104</v>
      </c>
      <c r="C114" s="14"/>
      <c r="D114" s="25"/>
      <c r="E114" s="29"/>
      <c r="F114" s="80"/>
      <c r="G114" s="18"/>
      <c r="H114" s="18"/>
      <c r="I114" s="27">
        <f>окт.25!I114+F114-E114</f>
        <v>0</v>
      </c>
    </row>
    <row r="115" spans="1:9" x14ac:dyDescent="0.25">
      <c r="A115" s="1"/>
      <c r="B115" s="16">
        <v>105</v>
      </c>
      <c r="C115" s="14"/>
      <c r="D115" s="25"/>
      <c r="E115" s="29"/>
      <c r="F115" s="80"/>
      <c r="G115" s="18"/>
      <c r="H115" s="18"/>
      <c r="I115" s="27">
        <f>окт.25!I115+F115-E115</f>
        <v>0</v>
      </c>
    </row>
    <row r="116" spans="1:9" x14ac:dyDescent="0.25">
      <c r="A116" s="1"/>
      <c r="B116" s="16">
        <v>106</v>
      </c>
      <c r="C116" s="14"/>
      <c r="D116" s="25"/>
      <c r="E116" s="29"/>
      <c r="F116" s="80"/>
      <c r="G116" s="18"/>
      <c r="H116" s="18"/>
      <c r="I116" s="27">
        <f>окт.25!I116+F116-E116</f>
        <v>0</v>
      </c>
    </row>
    <row r="117" spans="1:9" x14ac:dyDescent="0.25">
      <c r="A117" s="1"/>
      <c r="B117" s="16">
        <v>107</v>
      </c>
      <c r="C117" s="14"/>
      <c r="D117" s="25"/>
      <c r="E117" s="29"/>
      <c r="F117" s="80"/>
      <c r="G117" s="18"/>
      <c r="H117" s="18"/>
      <c r="I117" s="27">
        <f>окт.25!I117+F117-E117</f>
        <v>0</v>
      </c>
    </row>
    <row r="118" spans="1:9" x14ac:dyDescent="0.25">
      <c r="A118" s="1"/>
      <c r="B118" s="16">
        <v>108</v>
      </c>
      <c r="C118" s="14"/>
      <c r="D118" s="25"/>
      <c r="E118" s="29"/>
      <c r="F118" s="80"/>
      <c r="G118" s="18"/>
      <c r="H118" s="18"/>
      <c r="I118" s="27">
        <f>окт.25!I118+F118-E118</f>
        <v>0</v>
      </c>
    </row>
    <row r="119" spans="1:9" x14ac:dyDescent="0.25">
      <c r="A119" s="1"/>
      <c r="B119" s="16">
        <v>109</v>
      </c>
      <c r="C119" s="14"/>
      <c r="D119" s="25"/>
      <c r="E119" s="29"/>
      <c r="F119" s="80"/>
      <c r="G119" s="18"/>
      <c r="H119" s="18"/>
      <c r="I119" s="27">
        <f>окт.25!I119+F119-E119</f>
        <v>0</v>
      </c>
    </row>
    <row r="120" spans="1:9" x14ac:dyDescent="0.25">
      <c r="A120" s="3"/>
      <c r="B120" s="16">
        <v>110</v>
      </c>
      <c r="C120" s="14"/>
      <c r="D120" s="25"/>
      <c r="E120" s="29"/>
      <c r="F120" s="80"/>
      <c r="G120" s="18"/>
      <c r="H120" s="18"/>
      <c r="I120" s="27">
        <f>окт.25!I120+F120-E120</f>
        <v>0</v>
      </c>
    </row>
    <row r="121" spans="1:9" x14ac:dyDescent="0.25">
      <c r="A121" s="1"/>
      <c r="B121" s="16">
        <v>111</v>
      </c>
      <c r="C121" s="14"/>
      <c r="D121" s="25"/>
      <c r="E121" s="29"/>
      <c r="F121" s="80"/>
      <c r="G121" s="18"/>
      <c r="H121" s="18"/>
      <c r="I121" s="27">
        <f>окт.25!I121+F121-E121</f>
        <v>0</v>
      </c>
    </row>
    <row r="122" spans="1:9" x14ac:dyDescent="0.25">
      <c r="A122" s="1"/>
      <c r="B122" s="16">
        <v>112</v>
      </c>
      <c r="C122" s="14"/>
      <c r="D122" s="25"/>
      <c r="E122" s="29"/>
      <c r="F122" s="80"/>
      <c r="G122" s="18"/>
      <c r="H122" s="18"/>
      <c r="I122" s="27">
        <f>окт.25!I122+F122-E122</f>
        <v>0</v>
      </c>
    </row>
    <row r="123" spans="1:9" x14ac:dyDescent="0.25">
      <c r="A123" s="1"/>
      <c r="B123" s="16">
        <v>113</v>
      </c>
      <c r="C123" s="14"/>
      <c r="D123" s="25"/>
      <c r="E123" s="29">
        <v>1250</v>
      </c>
      <c r="F123" s="80"/>
      <c r="G123" s="18"/>
      <c r="H123" s="18"/>
      <c r="I123" s="27">
        <f>окт.25!I123+F123-E123</f>
        <v>-3750</v>
      </c>
    </row>
    <row r="124" spans="1:9" x14ac:dyDescent="0.25">
      <c r="A124" s="1"/>
      <c r="B124" s="16" t="s">
        <v>51</v>
      </c>
      <c r="C124" s="14"/>
      <c r="D124" s="25"/>
      <c r="E124" s="29">
        <v>1250</v>
      </c>
      <c r="F124" s="80"/>
      <c r="G124" s="18"/>
      <c r="H124" s="18"/>
      <c r="I124" s="27">
        <f>окт.25!I124+F124-E124</f>
        <v>-1250</v>
      </c>
    </row>
    <row r="125" spans="1:9" x14ac:dyDescent="0.25">
      <c r="A125" s="1"/>
      <c r="B125" s="16" t="s">
        <v>26</v>
      </c>
      <c r="C125" s="14"/>
      <c r="D125" s="25"/>
      <c r="E125" s="29">
        <v>1250</v>
      </c>
      <c r="F125" s="80"/>
      <c r="G125" s="18"/>
      <c r="H125" s="18"/>
      <c r="I125" s="27">
        <f>окт.25!I125+F125-E125</f>
        <v>-10000</v>
      </c>
    </row>
    <row r="126" spans="1:9" x14ac:dyDescent="0.25">
      <c r="A126" s="1"/>
      <c r="B126" s="16">
        <v>114</v>
      </c>
      <c r="C126" s="14"/>
      <c r="D126" s="25"/>
      <c r="E126" s="29"/>
      <c r="F126" s="80"/>
      <c r="G126" s="18"/>
      <c r="H126" s="18"/>
      <c r="I126" s="27">
        <f>окт.25!I126+F126-E126</f>
        <v>0</v>
      </c>
    </row>
    <row r="127" spans="1:9" x14ac:dyDescent="0.25">
      <c r="A127" s="1"/>
      <c r="B127" s="16" t="s">
        <v>24</v>
      </c>
      <c r="C127" s="45"/>
      <c r="D127" s="25"/>
      <c r="E127" s="29"/>
      <c r="F127" s="80"/>
      <c r="G127" s="18"/>
      <c r="H127" s="18"/>
      <c r="I127" s="27">
        <f>окт.25!I127+F127-E127</f>
        <v>0</v>
      </c>
    </row>
    <row r="128" spans="1:9" x14ac:dyDescent="0.25">
      <c r="A128" s="1"/>
      <c r="B128" s="16">
        <v>116</v>
      </c>
      <c r="C128" s="14"/>
      <c r="D128" s="25"/>
      <c r="E128" s="29"/>
      <c r="F128" s="80"/>
      <c r="G128" s="18"/>
      <c r="H128" s="18"/>
      <c r="I128" s="27">
        <f>окт.25!I128+F128-E128</f>
        <v>0</v>
      </c>
    </row>
    <row r="129" spans="1:9" x14ac:dyDescent="0.25">
      <c r="A129" s="1"/>
      <c r="B129" s="16">
        <v>117</v>
      </c>
      <c r="C129" s="14"/>
      <c r="D129" s="25"/>
      <c r="E129" s="29">
        <v>1250</v>
      </c>
      <c r="F129" s="80"/>
      <c r="G129" s="18"/>
      <c r="H129" s="18"/>
      <c r="I129" s="27">
        <f>окт.25!I129+F129-E129</f>
        <v>-1250</v>
      </c>
    </row>
    <row r="130" spans="1:9" x14ac:dyDescent="0.25">
      <c r="A130" s="1"/>
      <c r="B130" s="16">
        <v>118</v>
      </c>
      <c r="C130" s="64"/>
      <c r="D130" s="25"/>
      <c r="E130" s="29"/>
      <c r="F130" s="80"/>
      <c r="G130" s="18"/>
      <c r="H130" s="18"/>
      <c r="I130" s="27">
        <f>окт.25!I130+F130-E130</f>
        <v>0</v>
      </c>
    </row>
    <row r="131" spans="1:9" x14ac:dyDescent="0.25">
      <c r="A131" s="1"/>
      <c r="B131" s="16">
        <v>119</v>
      </c>
      <c r="C131" s="14"/>
      <c r="D131" s="25"/>
      <c r="E131" s="29">
        <v>1250</v>
      </c>
      <c r="F131" s="80"/>
      <c r="G131" s="18"/>
      <c r="H131" s="18"/>
      <c r="I131" s="27">
        <f>окт.25!I131+F131-E131</f>
        <v>1650</v>
      </c>
    </row>
    <row r="132" spans="1:9" x14ac:dyDescent="0.25">
      <c r="A132" s="15"/>
      <c r="B132" s="16">
        <v>120</v>
      </c>
      <c r="C132" s="14"/>
      <c r="D132" s="25"/>
      <c r="E132" s="29">
        <v>1250</v>
      </c>
      <c r="F132" s="80"/>
      <c r="G132" s="18"/>
      <c r="H132" s="18"/>
      <c r="I132" s="27">
        <f>окт.25!I132+F132-E132</f>
        <v>-7500</v>
      </c>
    </row>
    <row r="133" spans="1:9" x14ac:dyDescent="0.25">
      <c r="A133" s="1"/>
      <c r="B133" s="16">
        <v>121</v>
      </c>
      <c r="C133" s="14"/>
      <c r="D133" s="25"/>
      <c r="E133" s="29">
        <v>1250</v>
      </c>
      <c r="F133" s="80"/>
      <c r="G133" s="18"/>
      <c r="H133" s="18"/>
      <c r="I133" s="27">
        <f>окт.25!I133+F133-E133</f>
        <v>-13750</v>
      </c>
    </row>
    <row r="134" spans="1:9" x14ac:dyDescent="0.25">
      <c r="A134" s="1"/>
      <c r="B134" s="1">
        <v>122</v>
      </c>
      <c r="C134" s="14"/>
      <c r="D134" s="25"/>
      <c r="E134" s="29">
        <v>1250</v>
      </c>
      <c r="F134" s="80"/>
      <c r="G134" s="18"/>
      <c r="H134" s="18"/>
      <c r="I134" s="27">
        <f>окт.25!I134+F134-E134</f>
        <v>-1250</v>
      </c>
    </row>
    <row r="135" spans="1:9" x14ac:dyDescent="0.25">
      <c r="A135" s="1"/>
      <c r="B135" s="16">
        <v>123</v>
      </c>
      <c r="C135" s="14"/>
      <c r="D135" s="25"/>
      <c r="E135" s="29"/>
      <c r="F135" s="80"/>
      <c r="G135" s="18"/>
      <c r="H135" s="18"/>
      <c r="I135" s="27">
        <f>окт.25!I135+F135-E135</f>
        <v>0</v>
      </c>
    </row>
    <row r="136" spans="1:9" x14ac:dyDescent="0.25">
      <c r="A136" s="1"/>
      <c r="B136" s="16">
        <v>124</v>
      </c>
      <c r="C136" s="14"/>
      <c r="D136" s="25"/>
      <c r="E136" s="29">
        <v>1250</v>
      </c>
      <c r="F136" s="80"/>
      <c r="G136" s="18"/>
      <c r="H136" s="18"/>
      <c r="I136" s="27">
        <f>окт.25!I136+F136-E136</f>
        <v>-4950</v>
      </c>
    </row>
    <row r="137" spans="1:9" x14ac:dyDescent="0.25">
      <c r="A137" s="1"/>
      <c r="B137" s="16" t="s">
        <v>38</v>
      </c>
      <c r="C137" s="14"/>
      <c r="D137" s="25"/>
      <c r="E137" s="29">
        <v>1250</v>
      </c>
      <c r="F137" s="80"/>
      <c r="G137" s="18"/>
      <c r="H137" s="18"/>
      <c r="I137" s="27">
        <f>окт.25!I137+F137-E137</f>
        <v>-1250</v>
      </c>
    </row>
    <row r="138" spans="1:9" x14ac:dyDescent="0.25">
      <c r="A138" s="1"/>
      <c r="B138" s="16">
        <v>125</v>
      </c>
      <c r="C138" s="14"/>
      <c r="D138" s="25"/>
      <c r="E138" s="29">
        <v>1250</v>
      </c>
      <c r="F138" s="80"/>
      <c r="G138" s="18"/>
      <c r="H138" s="18"/>
      <c r="I138" s="27">
        <f>окт.25!I138+F138-E138</f>
        <v>-13750</v>
      </c>
    </row>
    <row r="139" spans="1:9" x14ac:dyDescent="0.25">
      <c r="A139" s="1"/>
      <c r="B139" s="16">
        <v>126</v>
      </c>
      <c r="C139" s="14"/>
      <c r="D139" s="25"/>
      <c r="E139" s="29">
        <v>1250</v>
      </c>
      <c r="F139" s="80"/>
      <c r="G139" s="18"/>
      <c r="H139" s="18"/>
      <c r="I139" s="27">
        <f>окт.25!I139+F139-E139</f>
        <v>-3750</v>
      </c>
    </row>
    <row r="140" spans="1:9" x14ac:dyDescent="0.25">
      <c r="A140" s="1"/>
      <c r="B140" s="16">
        <v>127</v>
      </c>
      <c r="C140" s="14"/>
      <c r="D140" s="25"/>
      <c r="E140" s="29">
        <v>1250</v>
      </c>
      <c r="F140" s="80"/>
      <c r="G140" s="18"/>
      <c r="H140" s="18"/>
      <c r="I140" s="27">
        <f>окт.25!I140+F140-E140</f>
        <v>-3750</v>
      </c>
    </row>
    <row r="141" spans="1:9" x14ac:dyDescent="0.25">
      <c r="A141" s="1"/>
      <c r="B141" s="16">
        <v>128</v>
      </c>
      <c r="C141" s="14"/>
      <c r="D141" s="25"/>
      <c r="E141" s="29">
        <v>1250</v>
      </c>
      <c r="F141" s="80"/>
      <c r="G141" s="18"/>
      <c r="H141" s="18"/>
      <c r="I141" s="27">
        <f>окт.25!I141+F141-E141</f>
        <v>0</v>
      </c>
    </row>
    <row r="142" spans="1:9" x14ac:dyDescent="0.25">
      <c r="A142" s="1"/>
      <c r="B142" s="16">
        <v>129</v>
      </c>
      <c r="C142" s="14"/>
      <c r="D142" s="25"/>
      <c r="E142" s="29">
        <v>1250</v>
      </c>
      <c r="F142" s="80"/>
      <c r="G142" s="18"/>
      <c r="H142" s="18"/>
      <c r="I142" s="27">
        <f>окт.25!I142+F142-E142</f>
        <v>-1250</v>
      </c>
    </row>
    <row r="143" spans="1:9" x14ac:dyDescent="0.25">
      <c r="A143" s="1"/>
      <c r="B143" s="16">
        <v>130</v>
      </c>
      <c r="C143" s="64"/>
      <c r="D143" s="25"/>
      <c r="E143" s="29">
        <v>1250</v>
      </c>
      <c r="F143" s="80"/>
      <c r="G143" s="18"/>
      <c r="H143" s="18"/>
      <c r="I143" s="27">
        <f>окт.25!I143+F143-E143</f>
        <v>0</v>
      </c>
    </row>
    <row r="144" spans="1:9" x14ac:dyDescent="0.25">
      <c r="A144" s="15"/>
      <c r="B144" s="16">
        <v>131.13200000000001</v>
      </c>
      <c r="C144" s="14"/>
      <c r="D144" s="25"/>
      <c r="E144" s="29">
        <v>1250</v>
      </c>
      <c r="F144" s="80"/>
      <c r="G144" s="18"/>
      <c r="H144" s="18"/>
      <c r="I144" s="27">
        <f>окт.25!I144+F144-E144</f>
        <v>-2500</v>
      </c>
    </row>
    <row r="145" spans="1:9" x14ac:dyDescent="0.25">
      <c r="A145" s="3"/>
      <c r="B145" s="16">
        <v>133</v>
      </c>
      <c r="C145" s="14"/>
      <c r="D145" s="25"/>
      <c r="E145" s="29">
        <v>1250</v>
      </c>
      <c r="F145" s="80"/>
      <c r="G145" s="18"/>
      <c r="H145" s="18"/>
      <c r="I145" s="27">
        <f>окт.25!I145+F145-E145</f>
        <v>-2500</v>
      </c>
    </row>
    <row r="146" spans="1:9" x14ac:dyDescent="0.25">
      <c r="A146" s="1"/>
      <c r="B146" s="16">
        <v>134</v>
      </c>
      <c r="C146" s="14"/>
      <c r="D146" s="25"/>
      <c r="E146" s="29">
        <v>1250</v>
      </c>
      <c r="F146" s="80"/>
      <c r="G146" s="18"/>
      <c r="H146" s="18"/>
      <c r="I146" s="27">
        <f>окт.25!I146+F146-E146</f>
        <v>-6250</v>
      </c>
    </row>
    <row r="147" spans="1:9" x14ac:dyDescent="0.25">
      <c r="A147" s="1"/>
      <c r="B147" s="16">
        <v>135</v>
      </c>
      <c r="C147" s="14"/>
      <c r="D147" s="25"/>
      <c r="E147" s="29"/>
      <c r="F147" s="80"/>
      <c r="G147" s="18"/>
      <c r="H147" s="18"/>
      <c r="I147" s="27">
        <f>окт.25!I147+F147-E147</f>
        <v>0</v>
      </c>
    </row>
    <row r="148" spans="1:9" x14ac:dyDescent="0.25">
      <c r="A148" s="1"/>
      <c r="B148" s="16">
        <v>136</v>
      </c>
      <c r="C148" s="14"/>
      <c r="D148" s="25"/>
      <c r="E148" s="29">
        <v>1250</v>
      </c>
      <c r="F148" s="80"/>
      <c r="G148" s="18"/>
      <c r="H148" s="18"/>
      <c r="I148" s="27">
        <f>окт.25!I148+F148-E148</f>
        <v>0</v>
      </c>
    </row>
    <row r="149" spans="1:9" x14ac:dyDescent="0.25">
      <c r="A149" s="1"/>
      <c r="B149" s="16">
        <v>137</v>
      </c>
      <c r="C149" s="14"/>
      <c r="D149" s="25"/>
      <c r="E149" s="29">
        <v>1250</v>
      </c>
      <c r="F149" s="80"/>
      <c r="G149" s="18"/>
      <c r="H149" s="18"/>
      <c r="I149" s="27">
        <f>окт.25!I149+F149-E149</f>
        <v>-1250</v>
      </c>
    </row>
    <row r="150" spans="1:9" x14ac:dyDescent="0.25">
      <c r="A150" s="1"/>
      <c r="B150" s="16">
        <v>138</v>
      </c>
      <c r="C150" s="14"/>
      <c r="D150" s="25"/>
      <c r="E150" s="29">
        <v>1250</v>
      </c>
      <c r="F150" s="80"/>
      <c r="G150" s="18"/>
      <c r="H150" s="18"/>
      <c r="I150" s="27">
        <f>окт.25!I150+F150-E150</f>
        <v>-2500</v>
      </c>
    </row>
    <row r="151" spans="1:9" x14ac:dyDescent="0.25">
      <c r="A151" s="1"/>
      <c r="B151" s="16">
        <v>139</v>
      </c>
      <c r="C151" s="14"/>
      <c r="D151" s="25"/>
      <c r="E151" s="29">
        <v>1250</v>
      </c>
      <c r="F151" s="80"/>
      <c r="G151" s="18"/>
      <c r="H151" s="18"/>
      <c r="I151" s="27">
        <f>окт.25!I151+F151-E151</f>
        <v>-2500</v>
      </c>
    </row>
    <row r="152" spans="1:9" x14ac:dyDescent="0.25">
      <c r="A152" s="1"/>
      <c r="B152" s="16">
        <v>140</v>
      </c>
      <c r="C152" s="14"/>
      <c r="D152" s="25"/>
      <c r="E152" s="29">
        <v>1250</v>
      </c>
      <c r="F152" s="80"/>
      <c r="G152" s="18"/>
      <c r="H152" s="18"/>
      <c r="I152" s="27">
        <f>окт.25!I152+F152-E152</f>
        <v>-1250</v>
      </c>
    </row>
    <row r="153" spans="1:9" x14ac:dyDescent="0.25">
      <c r="A153" s="1"/>
      <c r="B153" s="16">
        <v>141</v>
      </c>
      <c r="C153" s="14"/>
      <c r="D153" s="25"/>
      <c r="E153" s="29">
        <v>1250</v>
      </c>
      <c r="F153" s="80"/>
      <c r="G153" s="18"/>
      <c r="H153" s="18"/>
      <c r="I153" s="27">
        <f>окт.25!I153+F153-E153</f>
        <v>-10000</v>
      </c>
    </row>
    <row r="154" spans="1:9" x14ac:dyDescent="0.25">
      <c r="A154" s="1"/>
      <c r="B154" s="16">
        <v>142</v>
      </c>
      <c r="C154" s="14"/>
      <c r="D154" s="25"/>
      <c r="E154" s="29">
        <v>1250</v>
      </c>
      <c r="F154" s="80"/>
      <c r="G154" s="18"/>
      <c r="H154" s="18"/>
      <c r="I154" s="27">
        <f>окт.25!I154+F154-E154</f>
        <v>22500</v>
      </c>
    </row>
    <row r="155" spans="1:9" x14ac:dyDescent="0.25">
      <c r="A155" s="1"/>
      <c r="B155" s="16">
        <v>143</v>
      </c>
      <c r="C155" s="14"/>
      <c r="D155" s="25"/>
      <c r="E155" s="29">
        <v>1250</v>
      </c>
      <c r="F155" s="80"/>
      <c r="G155" s="18"/>
      <c r="H155" s="18"/>
      <c r="I155" s="27">
        <f>окт.25!I155+F155-E155</f>
        <v>-1250</v>
      </c>
    </row>
    <row r="156" spans="1:9" x14ac:dyDescent="0.25">
      <c r="A156" s="1"/>
      <c r="B156" s="16">
        <v>144</v>
      </c>
      <c r="C156" s="14"/>
      <c r="D156" s="25"/>
      <c r="E156" s="29">
        <v>1250</v>
      </c>
      <c r="F156" s="80"/>
      <c r="G156" s="18"/>
      <c r="H156" s="18"/>
      <c r="I156" s="27">
        <f>окт.25!I156+F156-E156</f>
        <v>-13750</v>
      </c>
    </row>
    <row r="157" spans="1:9" x14ac:dyDescent="0.25">
      <c r="A157" s="1"/>
      <c r="B157" s="16">
        <v>145</v>
      </c>
      <c r="C157" s="14"/>
      <c r="D157" s="25"/>
      <c r="E157" s="29">
        <v>1250</v>
      </c>
      <c r="F157" s="80"/>
      <c r="G157" s="18"/>
      <c r="H157" s="18"/>
      <c r="I157" s="27">
        <f>окт.25!I157+F157-E157</f>
        <v>-3750</v>
      </c>
    </row>
    <row r="158" spans="1:9" x14ac:dyDescent="0.25">
      <c r="A158" s="1"/>
      <c r="B158" s="16">
        <v>146</v>
      </c>
      <c r="C158" s="14"/>
      <c r="D158" s="25"/>
      <c r="E158" s="29">
        <v>1250</v>
      </c>
      <c r="F158" s="80"/>
      <c r="G158" s="18"/>
      <c r="H158" s="18"/>
      <c r="I158" s="27">
        <f>окт.25!I158+F158-E158</f>
        <v>13750</v>
      </c>
    </row>
    <row r="159" spans="1:9" x14ac:dyDescent="0.25">
      <c r="A159" s="1"/>
      <c r="B159" s="16">
        <v>147</v>
      </c>
      <c r="C159" s="14"/>
      <c r="D159" s="25"/>
      <c r="E159" s="29">
        <v>1250</v>
      </c>
      <c r="F159" s="80"/>
      <c r="G159" s="18"/>
      <c r="H159" s="18"/>
      <c r="I159" s="27">
        <f>окт.25!I159+F159-E159</f>
        <v>11250</v>
      </c>
    </row>
    <row r="160" spans="1:9" x14ac:dyDescent="0.25">
      <c r="A160" s="1"/>
      <c r="B160" s="16">
        <v>148</v>
      </c>
      <c r="C160" s="14"/>
      <c r="D160" s="25"/>
      <c r="E160" s="29">
        <v>1250</v>
      </c>
      <c r="F160" s="80"/>
      <c r="G160" s="18"/>
      <c r="H160" s="18"/>
      <c r="I160" s="27">
        <f>окт.25!I160+F160-E160</f>
        <v>-1252</v>
      </c>
    </row>
    <row r="161" spans="1:9" x14ac:dyDescent="0.25">
      <c r="A161" s="1"/>
      <c r="B161" s="16">
        <v>149</v>
      </c>
      <c r="C161" s="14"/>
      <c r="D161" s="25"/>
      <c r="E161" s="29">
        <v>1250</v>
      </c>
      <c r="F161" s="80"/>
      <c r="G161" s="18"/>
      <c r="H161" s="18"/>
      <c r="I161" s="27">
        <f>окт.25!I161+F161-E161</f>
        <v>-5000</v>
      </c>
    </row>
    <row r="162" spans="1:9" x14ac:dyDescent="0.25">
      <c r="A162" s="1"/>
      <c r="B162" s="16">
        <v>150</v>
      </c>
      <c r="C162" s="14"/>
      <c r="D162" s="25"/>
      <c r="E162" s="29">
        <v>1250</v>
      </c>
      <c r="F162" s="80"/>
      <c r="G162" s="18"/>
      <c r="H162" s="18"/>
      <c r="I162" s="27">
        <f>окт.25!I162+F162-E162</f>
        <v>-6250</v>
      </c>
    </row>
    <row r="163" spans="1:9" x14ac:dyDescent="0.25">
      <c r="A163" s="1"/>
      <c r="B163" s="16">
        <v>151</v>
      </c>
      <c r="C163" s="14"/>
      <c r="D163" s="25"/>
      <c r="E163" s="29">
        <v>1250</v>
      </c>
      <c r="F163" s="80"/>
      <c r="G163" s="18"/>
      <c r="H163" s="18"/>
      <c r="I163" s="27">
        <f>окт.25!I163+F163-E163</f>
        <v>-2500</v>
      </c>
    </row>
    <row r="164" spans="1:9" x14ac:dyDescent="0.25">
      <c r="A164" s="1"/>
      <c r="B164" s="16">
        <v>152</v>
      </c>
      <c r="C164" s="14"/>
      <c r="D164" s="25"/>
      <c r="E164" s="29">
        <v>1250</v>
      </c>
      <c r="F164" s="80"/>
      <c r="G164" s="18"/>
      <c r="H164" s="18"/>
      <c r="I164" s="27">
        <f>окт.25!I164+F164-E164</f>
        <v>-6250</v>
      </c>
    </row>
    <row r="165" spans="1:9" x14ac:dyDescent="0.25">
      <c r="A165" s="1"/>
      <c r="B165" s="16">
        <v>153</v>
      </c>
      <c r="C165" s="14"/>
      <c r="D165" s="25"/>
      <c r="E165" s="29">
        <v>1250</v>
      </c>
      <c r="F165" s="80"/>
      <c r="G165" s="18"/>
      <c r="H165" s="18"/>
      <c r="I165" s="27">
        <f>окт.25!I165+F165-E165</f>
        <v>1250</v>
      </c>
    </row>
    <row r="166" spans="1:9" x14ac:dyDescent="0.25">
      <c r="A166" s="1"/>
      <c r="B166" s="16">
        <v>154</v>
      </c>
      <c r="C166" s="14"/>
      <c r="D166" s="25"/>
      <c r="E166" s="29">
        <v>1250</v>
      </c>
      <c r="F166" s="80"/>
      <c r="G166" s="18"/>
      <c r="H166" s="18"/>
      <c r="I166" s="27">
        <f>окт.25!I166+F166-E166</f>
        <v>1250</v>
      </c>
    </row>
    <row r="167" spans="1:9" x14ac:dyDescent="0.25">
      <c r="A167" s="1"/>
      <c r="B167" s="16">
        <v>155</v>
      </c>
      <c r="C167" s="14"/>
      <c r="D167" s="25"/>
      <c r="E167" s="29"/>
      <c r="F167" s="80"/>
      <c r="G167" s="18"/>
      <c r="H167" s="18"/>
      <c r="I167" s="27">
        <f>окт.25!I167+F167-E167</f>
        <v>0</v>
      </c>
    </row>
    <row r="168" spans="1:9" x14ac:dyDescent="0.25">
      <c r="A168" s="1"/>
      <c r="B168" s="16">
        <v>156</v>
      </c>
      <c r="C168" s="14"/>
      <c r="D168" s="25"/>
      <c r="E168" s="29"/>
      <c r="F168" s="80"/>
      <c r="G168" s="18"/>
      <c r="H168" s="18"/>
      <c r="I168" s="27">
        <f>окт.25!I168+F168-E168</f>
        <v>0</v>
      </c>
    </row>
    <row r="169" spans="1:9" x14ac:dyDescent="0.25">
      <c r="A169" s="1"/>
      <c r="B169" s="16">
        <v>157</v>
      </c>
      <c r="C169" s="14"/>
      <c r="D169" s="25"/>
      <c r="E169" s="29"/>
      <c r="F169" s="80"/>
      <c r="G169" s="18"/>
      <c r="H169" s="18"/>
      <c r="I169" s="27">
        <f>окт.25!I169+F169-E169</f>
        <v>0</v>
      </c>
    </row>
    <row r="170" spans="1:9" x14ac:dyDescent="0.25">
      <c r="A170" s="1"/>
      <c r="B170" s="16">
        <v>158</v>
      </c>
      <c r="C170" s="14"/>
      <c r="D170" s="25"/>
      <c r="E170" s="29"/>
      <c r="F170" s="80"/>
      <c r="G170" s="18"/>
      <c r="H170" s="18"/>
      <c r="I170" s="27">
        <f>окт.25!I170+F170-E170</f>
        <v>0</v>
      </c>
    </row>
    <row r="171" spans="1:9" x14ac:dyDescent="0.25">
      <c r="A171" s="15"/>
      <c r="B171" s="16">
        <v>159</v>
      </c>
      <c r="C171" s="14"/>
      <c r="D171" s="25"/>
      <c r="E171" s="29">
        <v>1250</v>
      </c>
      <c r="F171" s="80"/>
      <c r="G171" s="18"/>
      <c r="H171" s="18"/>
      <c r="I171" s="27">
        <f>окт.25!I171+F171-E171</f>
        <v>1250</v>
      </c>
    </row>
    <row r="172" spans="1:9" x14ac:dyDescent="0.25">
      <c r="A172" s="1"/>
      <c r="B172" s="16">
        <v>160</v>
      </c>
      <c r="C172" s="14"/>
      <c r="D172" s="25"/>
      <c r="E172" s="29">
        <v>1250</v>
      </c>
      <c r="F172" s="80"/>
      <c r="G172" s="18"/>
      <c r="H172" s="18"/>
      <c r="I172" s="27">
        <f>окт.25!I172+F172-E172</f>
        <v>-10000</v>
      </c>
    </row>
    <row r="173" spans="1:9" x14ac:dyDescent="0.25">
      <c r="A173" s="1"/>
      <c r="B173" s="16">
        <v>161</v>
      </c>
      <c r="C173" s="14"/>
      <c r="D173" s="25"/>
      <c r="E173" s="29">
        <v>1250</v>
      </c>
      <c r="F173" s="80"/>
      <c r="G173" s="18"/>
      <c r="H173" s="18"/>
      <c r="I173" s="27">
        <f>окт.25!I173+F173-E173</f>
        <v>-650</v>
      </c>
    </row>
    <row r="174" spans="1:9" x14ac:dyDescent="0.25">
      <c r="A174" s="1"/>
      <c r="B174" s="16">
        <v>162</v>
      </c>
      <c r="C174" s="14"/>
      <c r="D174" s="25"/>
      <c r="E174" s="29">
        <v>1250</v>
      </c>
      <c r="F174" s="80"/>
      <c r="G174" s="18"/>
      <c r="H174" s="18"/>
      <c r="I174" s="27">
        <f>окт.25!I174+F174-E174</f>
        <v>-2500</v>
      </c>
    </row>
    <row r="175" spans="1:9" x14ac:dyDescent="0.25">
      <c r="A175" s="1"/>
      <c r="B175" s="16">
        <v>163</v>
      </c>
      <c r="C175" s="14"/>
      <c r="D175" s="25"/>
      <c r="E175" s="29">
        <v>1250</v>
      </c>
      <c r="F175" s="80"/>
      <c r="G175" s="18"/>
      <c r="H175" s="18"/>
      <c r="I175" s="27">
        <f>окт.25!I175+F175-E175</f>
        <v>1250</v>
      </c>
    </row>
    <row r="176" spans="1:9" x14ac:dyDescent="0.25">
      <c r="A176" s="1"/>
      <c r="B176" s="16">
        <v>164</v>
      </c>
      <c r="C176" s="60"/>
      <c r="D176" s="25"/>
      <c r="E176" s="29">
        <v>1250</v>
      </c>
      <c r="F176" s="80"/>
      <c r="G176" s="18"/>
      <c r="H176" s="18"/>
      <c r="I176" s="27">
        <f>окт.25!I176+F176-E176</f>
        <v>-4000</v>
      </c>
    </row>
    <row r="177" spans="1:9" x14ac:dyDescent="0.25">
      <c r="A177" s="1"/>
      <c r="B177" s="16">
        <v>165</v>
      </c>
      <c r="C177" s="14"/>
      <c r="D177" s="25"/>
      <c r="E177" s="29">
        <v>1250</v>
      </c>
      <c r="F177" s="80"/>
      <c r="G177" s="18"/>
      <c r="H177" s="18"/>
      <c r="I177" s="27">
        <f>окт.25!I177+F177-E177</f>
        <v>-13750</v>
      </c>
    </row>
    <row r="178" spans="1:9" x14ac:dyDescent="0.25">
      <c r="A178" s="1"/>
      <c r="B178" s="16">
        <v>166</v>
      </c>
      <c r="C178" s="14"/>
      <c r="D178" s="25"/>
      <c r="E178" s="29">
        <v>1250</v>
      </c>
      <c r="F178" s="80"/>
      <c r="G178" s="18"/>
      <c r="H178" s="18"/>
      <c r="I178" s="27">
        <f>окт.25!I178+F178-E178</f>
        <v>-2500</v>
      </c>
    </row>
    <row r="179" spans="1:9" x14ac:dyDescent="0.25">
      <c r="A179" s="1"/>
      <c r="B179" s="16">
        <v>167</v>
      </c>
      <c r="C179" s="14"/>
      <c r="D179" s="25"/>
      <c r="E179" s="29">
        <v>1250</v>
      </c>
      <c r="F179" s="80"/>
      <c r="G179" s="18"/>
      <c r="H179" s="18"/>
      <c r="I179" s="27">
        <f>окт.25!I179+F179-E179</f>
        <v>-2500</v>
      </c>
    </row>
    <row r="180" spans="1:9" x14ac:dyDescent="0.25">
      <c r="A180" s="1"/>
      <c r="B180" s="16">
        <v>168</v>
      </c>
      <c r="C180" s="14"/>
      <c r="D180" s="25"/>
      <c r="E180" s="29">
        <v>1250</v>
      </c>
      <c r="F180" s="80"/>
      <c r="G180" s="18"/>
      <c r="H180" s="18"/>
      <c r="I180" s="27">
        <f>окт.25!I180+F180-E180</f>
        <v>-2500</v>
      </c>
    </row>
    <row r="181" spans="1:9" x14ac:dyDescent="0.25">
      <c r="A181" s="1"/>
      <c r="B181" s="16">
        <v>169</v>
      </c>
      <c r="C181" s="14"/>
      <c r="D181" s="25"/>
      <c r="E181" s="29">
        <v>1250</v>
      </c>
      <c r="F181" s="80"/>
      <c r="G181" s="18"/>
      <c r="H181" s="18"/>
      <c r="I181" s="27">
        <f>окт.25!I181+F181-E181</f>
        <v>5000</v>
      </c>
    </row>
    <row r="182" spans="1:9" x14ac:dyDescent="0.25">
      <c r="A182" s="15"/>
      <c r="B182" s="16">
        <v>170</v>
      </c>
      <c r="C182" s="14"/>
      <c r="D182" s="25"/>
      <c r="E182" s="29">
        <v>1250</v>
      </c>
      <c r="F182" s="80"/>
      <c r="G182" s="18"/>
      <c r="H182" s="18"/>
      <c r="I182" s="27">
        <f>окт.25!I182+F182-E182</f>
        <v>-13750</v>
      </c>
    </row>
    <row r="183" spans="1:9" x14ac:dyDescent="0.25">
      <c r="A183" s="1"/>
      <c r="B183" s="16">
        <v>171</v>
      </c>
      <c r="C183" s="14"/>
      <c r="D183" s="25"/>
      <c r="E183" s="29">
        <v>1250</v>
      </c>
      <c r="F183" s="80"/>
      <c r="G183" s="18"/>
      <c r="H183" s="18"/>
      <c r="I183" s="27">
        <f>окт.25!I183+F183-E183</f>
        <v>-8750</v>
      </c>
    </row>
    <row r="184" spans="1:9" x14ac:dyDescent="0.25">
      <c r="A184" s="1"/>
      <c r="B184" s="16">
        <v>172</v>
      </c>
      <c r="C184" s="14"/>
      <c r="D184" s="25"/>
      <c r="E184" s="29">
        <v>1250</v>
      </c>
      <c r="F184" s="80"/>
      <c r="G184" s="18"/>
      <c r="H184" s="18"/>
      <c r="I184" s="27">
        <f>окт.25!I184+F184-E184</f>
        <v>0</v>
      </c>
    </row>
    <row r="185" spans="1:9" x14ac:dyDescent="0.25">
      <c r="A185" s="1"/>
      <c r="B185" s="16">
        <v>173</v>
      </c>
      <c r="C185" s="45"/>
      <c r="D185" s="40"/>
      <c r="E185" s="29">
        <v>1250</v>
      </c>
      <c r="F185" s="80"/>
      <c r="G185" s="18"/>
      <c r="H185" s="18"/>
      <c r="I185" s="27">
        <f>окт.25!I185+F185-E185</f>
        <v>-6250</v>
      </c>
    </row>
    <row r="186" spans="1:9" x14ac:dyDescent="0.25">
      <c r="A186" s="1"/>
      <c r="B186" s="16">
        <v>174</v>
      </c>
      <c r="C186" s="14"/>
      <c r="D186" s="25"/>
      <c r="E186" s="29"/>
      <c r="F186" s="80"/>
      <c r="G186" s="18"/>
      <c r="H186" s="18"/>
      <c r="I186" s="27">
        <f>окт.25!I186+F186-E186</f>
        <v>0</v>
      </c>
    </row>
    <row r="187" spans="1:9" x14ac:dyDescent="0.25">
      <c r="A187" s="1"/>
      <c r="B187" s="16">
        <v>175</v>
      </c>
      <c r="C187" s="14"/>
      <c r="D187" s="25"/>
      <c r="E187" s="29">
        <v>1250</v>
      </c>
      <c r="F187" s="80"/>
      <c r="G187" s="18"/>
      <c r="H187" s="18"/>
      <c r="I187" s="27">
        <f>окт.25!I187+F187-E187</f>
        <v>-10250</v>
      </c>
    </row>
    <row r="188" spans="1:9" x14ac:dyDescent="0.25">
      <c r="A188" s="1"/>
      <c r="B188" s="16">
        <v>176</v>
      </c>
      <c r="C188" s="14"/>
      <c r="D188" s="25"/>
      <c r="E188" s="29"/>
      <c r="F188" s="80"/>
      <c r="G188" s="18"/>
      <c r="H188" s="18"/>
      <c r="I188" s="27">
        <f>окт.25!I188+F188-E188</f>
        <v>0</v>
      </c>
    </row>
    <row r="189" spans="1:9" x14ac:dyDescent="0.25">
      <c r="A189" s="1"/>
      <c r="B189" s="16">
        <v>177</v>
      </c>
      <c r="C189" s="14"/>
      <c r="D189" s="25"/>
      <c r="E189" s="29"/>
      <c r="F189" s="80"/>
      <c r="G189" s="18"/>
      <c r="H189" s="18"/>
      <c r="I189" s="27">
        <f>окт.25!I189+F189-E189</f>
        <v>0</v>
      </c>
    </row>
    <row r="190" spans="1:9" x14ac:dyDescent="0.25">
      <c r="A190" s="1"/>
      <c r="B190" s="16">
        <v>178</v>
      </c>
      <c r="C190" s="14"/>
      <c r="D190" s="25"/>
      <c r="E190" s="29"/>
      <c r="F190" s="80"/>
      <c r="G190" s="18"/>
      <c r="H190" s="18"/>
      <c r="I190" s="27">
        <f>окт.25!I190+F190-E190</f>
        <v>0</v>
      </c>
    </row>
    <row r="191" spans="1:9" x14ac:dyDescent="0.25">
      <c r="A191" s="1"/>
      <c r="B191" s="16">
        <v>179</v>
      </c>
      <c r="C191" s="14"/>
      <c r="D191" s="25"/>
      <c r="E191" s="29"/>
      <c r="F191" s="80"/>
      <c r="G191" s="18"/>
      <c r="H191" s="18"/>
      <c r="I191" s="27">
        <f>окт.25!I191+F191-E191</f>
        <v>0</v>
      </c>
    </row>
    <row r="192" spans="1:9" x14ac:dyDescent="0.25">
      <c r="A192" s="1"/>
      <c r="B192" s="16">
        <v>180</v>
      </c>
      <c r="C192" s="14"/>
      <c r="D192" s="25"/>
      <c r="E192" s="29">
        <v>1250</v>
      </c>
      <c r="F192" s="80"/>
      <c r="G192" s="18"/>
      <c r="H192" s="18"/>
      <c r="I192" s="27">
        <f>окт.25!I192+F192-E192</f>
        <v>-1250</v>
      </c>
    </row>
    <row r="193" spans="1:9" x14ac:dyDescent="0.25">
      <c r="A193" s="1"/>
      <c r="B193" s="16">
        <v>181</v>
      </c>
      <c r="C193" s="14"/>
      <c r="D193" s="25"/>
      <c r="E193" s="29">
        <v>1250</v>
      </c>
      <c r="F193" s="80"/>
      <c r="G193" s="18"/>
      <c r="H193" s="18"/>
      <c r="I193" s="27">
        <f>окт.25!I193+F193-E193</f>
        <v>-1250</v>
      </c>
    </row>
    <row r="194" spans="1:9" x14ac:dyDescent="0.25">
      <c r="A194" s="1"/>
      <c r="B194" s="16">
        <v>182</v>
      </c>
      <c r="C194" s="14"/>
      <c r="D194" s="25"/>
      <c r="E194" s="29">
        <v>1250</v>
      </c>
      <c r="F194" s="80"/>
      <c r="G194" s="18"/>
      <c r="H194" s="18"/>
      <c r="I194" s="27">
        <f>окт.25!I194+F194-E194</f>
        <v>-8750</v>
      </c>
    </row>
    <row r="195" spans="1:9" x14ac:dyDescent="0.25">
      <c r="A195" s="1"/>
      <c r="B195" s="16">
        <v>183</v>
      </c>
      <c r="C195" s="14"/>
      <c r="D195" s="25"/>
      <c r="E195" s="29">
        <v>1250</v>
      </c>
      <c r="F195" s="80"/>
      <c r="G195" s="18"/>
      <c r="H195" s="18"/>
      <c r="I195" s="27">
        <f>окт.25!I195+F195-E195</f>
        <v>-1250</v>
      </c>
    </row>
    <row r="196" spans="1:9" x14ac:dyDescent="0.25">
      <c r="A196" s="1"/>
      <c r="B196" s="16">
        <v>184</v>
      </c>
      <c r="C196" s="14"/>
      <c r="D196" s="25"/>
      <c r="E196" s="29">
        <v>1250</v>
      </c>
      <c r="F196" s="80"/>
      <c r="G196" s="18"/>
      <c r="H196" s="18"/>
      <c r="I196" s="27">
        <f>окт.25!I196+F196-E196</f>
        <v>-9750</v>
      </c>
    </row>
    <row r="197" spans="1:9" x14ac:dyDescent="0.25">
      <c r="A197" s="15"/>
      <c r="B197" s="16">
        <v>185</v>
      </c>
      <c r="C197" s="14"/>
      <c r="D197" s="25"/>
      <c r="E197" s="29">
        <v>1250</v>
      </c>
      <c r="F197" s="80"/>
      <c r="G197" s="18"/>
      <c r="H197" s="18"/>
      <c r="I197" s="27">
        <f>окт.25!I197+F197-E197</f>
        <v>-1250</v>
      </c>
    </row>
    <row r="198" spans="1:9" x14ac:dyDescent="0.25">
      <c r="A198" s="1"/>
      <c r="B198" s="16">
        <v>186</v>
      </c>
      <c r="C198" s="14"/>
      <c r="D198" s="25"/>
      <c r="E198" s="29">
        <v>1250</v>
      </c>
      <c r="F198" s="80"/>
      <c r="G198" s="18"/>
      <c r="H198" s="18"/>
      <c r="I198" s="27">
        <f>окт.25!I198+F198-E198</f>
        <v>-5000</v>
      </c>
    </row>
    <row r="199" spans="1:9" x14ac:dyDescent="0.25">
      <c r="A199" s="1"/>
      <c r="B199" s="16">
        <v>187</v>
      </c>
      <c r="C199" s="14"/>
      <c r="D199" s="25"/>
      <c r="E199" s="29">
        <v>1250</v>
      </c>
      <c r="F199" s="80"/>
      <c r="G199" s="18"/>
      <c r="H199" s="18"/>
      <c r="I199" s="27">
        <f>окт.25!I199+F199-E199</f>
        <v>-1250</v>
      </c>
    </row>
    <row r="200" spans="1:9" x14ac:dyDescent="0.25">
      <c r="A200" s="1"/>
      <c r="B200" s="16">
        <v>188</v>
      </c>
      <c r="C200" s="14"/>
      <c r="D200" s="25"/>
      <c r="E200" s="29">
        <v>1250</v>
      </c>
      <c r="F200" s="80"/>
      <c r="G200" s="18"/>
      <c r="H200" s="18"/>
      <c r="I200" s="27">
        <f>окт.25!I200+F200-E200</f>
        <v>-2500</v>
      </c>
    </row>
    <row r="201" spans="1:9" x14ac:dyDescent="0.25">
      <c r="A201" s="1"/>
      <c r="B201" s="16">
        <v>189</v>
      </c>
      <c r="C201" s="14"/>
      <c r="D201" s="25"/>
      <c r="E201" s="29">
        <v>1250</v>
      </c>
      <c r="F201" s="80"/>
      <c r="G201" s="18"/>
      <c r="H201" s="18"/>
      <c r="I201" s="27">
        <f>окт.25!I201+F201-E201</f>
        <v>-13750</v>
      </c>
    </row>
    <row r="202" spans="1:9" x14ac:dyDescent="0.25">
      <c r="A202" s="1"/>
      <c r="B202" s="16">
        <v>190</v>
      </c>
      <c r="C202" s="14"/>
      <c r="D202" s="25"/>
      <c r="E202" s="29">
        <v>1250</v>
      </c>
      <c r="F202" s="80"/>
      <c r="G202" s="18"/>
      <c r="H202" s="18"/>
      <c r="I202" s="27">
        <f>окт.25!I202+F202-E202</f>
        <v>1250</v>
      </c>
    </row>
    <row r="203" spans="1:9" x14ac:dyDescent="0.25">
      <c r="A203" s="1"/>
      <c r="B203" s="16">
        <v>191</v>
      </c>
      <c r="C203" s="14"/>
      <c r="D203" s="25"/>
      <c r="E203" s="29">
        <v>1250</v>
      </c>
      <c r="F203" s="80"/>
      <c r="G203" s="18"/>
      <c r="H203" s="18"/>
      <c r="I203" s="27">
        <f>окт.25!I203+F203-E203</f>
        <v>-1250</v>
      </c>
    </row>
    <row r="204" spans="1:9" x14ac:dyDescent="0.25">
      <c r="A204" s="1"/>
      <c r="B204" s="16">
        <v>192</v>
      </c>
      <c r="C204" s="14"/>
      <c r="D204" s="25"/>
      <c r="E204" s="29">
        <v>1250</v>
      </c>
      <c r="F204" s="80"/>
      <c r="G204" s="18"/>
      <c r="H204" s="18"/>
      <c r="I204" s="27">
        <f>окт.25!I204+F204-E204</f>
        <v>-1250</v>
      </c>
    </row>
    <row r="205" spans="1:9" x14ac:dyDescent="0.25">
      <c r="A205" s="1"/>
      <c r="B205" s="16" t="s">
        <v>37</v>
      </c>
      <c r="C205" s="14"/>
      <c r="D205" s="25"/>
      <c r="E205" s="29">
        <v>1250</v>
      </c>
      <c r="F205" s="80"/>
      <c r="G205" s="18"/>
      <c r="H205" s="18"/>
      <c r="I205" s="27">
        <f>окт.25!I205+F205-E205</f>
        <v>-13750</v>
      </c>
    </row>
    <row r="206" spans="1:9" x14ac:dyDescent="0.25">
      <c r="A206" s="1"/>
      <c r="B206" s="16">
        <v>193</v>
      </c>
      <c r="C206" s="14"/>
      <c r="D206" s="25"/>
      <c r="E206" s="29">
        <v>1250</v>
      </c>
      <c r="F206" s="80"/>
      <c r="G206" s="18"/>
      <c r="H206" s="18"/>
      <c r="I206" s="27">
        <f>окт.25!I206+F206-E206</f>
        <v>-3500</v>
      </c>
    </row>
    <row r="207" spans="1:9" x14ac:dyDescent="0.25">
      <c r="A207" s="1"/>
      <c r="B207" s="16">
        <v>194</v>
      </c>
      <c r="C207" s="66"/>
      <c r="D207" s="25"/>
      <c r="E207" s="29">
        <v>1250</v>
      </c>
      <c r="F207" s="80"/>
      <c r="G207" s="18"/>
      <c r="H207" s="18"/>
      <c r="I207" s="27">
        <f>окт.25!I207+F207-E207</f>
        <v>15000</v>
      </c>
    </row>
    <row r="208" spans="1:9" x14ac:dyDescent="0.25">
      <c r="A208" s="15"/>
      <c r="B208" s="16">
        <v>195</v>
      </c>
      <c r="C208" s="14"/>
      <c r="D208" s="25"/>
      <c r="E208" s="29">
        <v>1250</v>
      </c>
      <c r="F208" s="80"/>
      <c r="G208" s="18"/>
      <c r="H208" s="18"/>
      <c r="I208" s="27">
        <f>окт.25!I208+F208-E208</f>
        <v>-2500</v>
      </c>
    </row>
    <row r="209" spans="1:9" x14ac:dyDescent="0.25">
      <c r="A209" s="1"/>
      <c r="B209" s="16">
        <v>196</v>
      </c>
      <c r="C209" s="45"/>
      <c r="D209" s="25"/>
      <c r="E209" s="29"/>
      <c r="F209" s="80"/>
      <c r="G209" s="18"/>
      <c r="H209" s="18"/>
      <c r="I209" s="27">
        <f>окт.25!I209+F209-E209</f>
        <v>0</v>
      </c>
    </row>
    <row r="210" spans="1:9" x14ac:dyDescent="0.25">
      <c r="A210" s="1"/>
      <c r="B210" s="16">
        <v>197</v>
      </c>
      <c r="C210" s="14"/>
      <c r="D210" s="25"/>
      <c r="E210" s="29">
        <v>1250</v>
      </c>
      <c r="F210" s="80"/>
      <c r="G210" s="18"/>
      <c r="H210" s="18"/>
      <c r="I210" s="27">
        <f>окт.25!I210+F210-E210</f>
        <v>-1250</v>
      </c>
    </row>
    <row r="211" spans="1:9" x14ac:dyDescent="0.25">
      <c r="A211" s="1"/>
      <c r="B211" s="16">
        <v>198</v>
      </c>
      <c r="C211" s="14"/>
      <c r="D211" s="25"/>
      <c r="E211" s="29">
        <v>1250</v>
      </c>
      <c r="F211" s="80"/>
      <c r="G211" s="18"/>
      <c r="H211" s="18"/>
      <c r="I211" s="27">
        <f>окт.25!I211+F211-E211</f>
        <v>-13750</v>
      </c>
    </row>
    <row r="212" spans="1:9" x14ac:dyDescent="0.25">
      <c r="A212" s="1"/>
      <c r="B212" s="16">
        <v>199</v>
      </c>
      <c r="C212" s="14"/>
      <c r="D212" s="25"/>
      <c r="E212" s="29">
        <v>1250</v>
      </c>
      <c r="F212" s="80"/>
      <c r="G212" s="18"/>
      <c r="H212" s="18"/>
      <c r="I212" s="27">
        <f>окт.25!I212+F212-E212</f>
        <v>0</v>
      </c>
    </row>
    <row r="213" spans="1:9" x14ac:dyDescent="0.25">
      <c r="A213" s="1"/>
      <c r="B213" s="16">
        <v>200</v>
      </c>
      <c r="C213" s="14"/>
      <c r="D213" s="25"/>
      <c r="E213" s="29">
        <v>1250</v>
      </c>
      <c r="F213" s="80"/>
      <c r="G213" s="18"/>
      <c r="H213" s="18"/>
      <c r="I213" s="27">
        <f>окт.25!I213+F213-E213</f>
        <v>0</v>
      </c>
    </row>
    <row r="214" spans="1:9" x14ac:dyDescent="0.25">
      <c r="A214" s="1"/>
      <c r="B214" s="16">
        <v>201</v>
      </c>
      <c r="C214" s="14"/>
      <c r="D214" s="25"/>
      <c r="E214" s="29">
        <v>1250</v>
      </c>
      <c r="F214" s="80"/>
      <c r="G214" s="18"/>
      <c r="H214" s="18"/>
      <c r="I214" s="27">
        <f>окт.25!I214+F214-E214</f>
        <v>-10000</v>
      </c>
    </row>
    <row r="215" spans="1:9" x14ac:dyDescent="0.25">
      <c r="A215" s="1"/>
      <c r="B215" s="16">
        <v>202</v>
      </c>
      <c r="C215" s="14"/>
      <c r="D215" s="25"/>
      <c r="E215" s="29">
        <v>1250</v>
      </c>
      <c r="F215" s="80"/>
      <c r="G215" s="18"/>
      <c r="H215" s="18"/>
      <c r="I215" s="27">
        <f>окт.25!I215+F215-E215</f>
        <v>-3750</v>
      </c>
    </row>
    <row r="216" spans="1:9" x14ac:dyDescent="0.25">
      <c r="A216" s="1"/>
      <c r="B216" s="16">
        <v>203</v>
      </c>
      <c r="C216" s="14"/>
      <c r="D216" s="25"/>
      <c r="E216" s="29">
        <v>1250</v>
      </c>
      <c r="F216" s="80"/>
      <c r="G216" s="18"/>
      <c r="H216" s="18"/>
      <c r="I216" s="27">
        <f>окт.25!I216+F216-E216</f>
        <v>-1750</v>
      </c>
    </row>
    <row r="217" spans="1:9" x14ac:dyDescent="0.25">
      <c r="A217" s="1"/>
      <c r="B217" s="16">
        <v>204</v>
      </c>
      <c r="C217" s="14"/>
      <c r="D217" s="25"/>
      <c r="E217" s="29">
        <v>1250</v>
      </c>
      <c r="F217" s="80"/>
      <c r="G217" s="18"/>
      <c r="H217" s="18"/>
      <c r="I217" s="27">
        <f>окт.25!I217+F217-E217</f>
        <v>-13750</v>
      </c>
    </row>
    <row r="218" spans="1:9" x14ac:dyDescent="0.25">
      <c r="A218" s="1"/>
      <c r="B218" s="16">
        <v>205</v>
      </c>
      <c r="C218" s="14"/>
      <c r="D218" s="25"/>
      <c r="E218" s="29">
        <v>1250</v>
      </c>
      <c r="F218" s="80"/>
      <c r="G218" s="18"/>
      <c r="H218" s="18"/>
      <c r="I218" s="27">
        <f>окт.25!I218+F218-E218</f>
        <v>-3550</v>
      </c>
    </row>
    <row r="219" spans="1:9" x14ac:dyDescent="0.25">
      <c r="A219" s="1"/>
      <c r="B219" s="16">
        <v>206</v>
      </c>
      <c r="C219" s="14"/>
      <c r="D219" s="25"/>
      <c r="E219" s="29">
        <v>1250</v>
      </c>
      <c r="F219" s="80"/>
      <c r="G219" s="18"/>
      <c r="H219" s="18"/>
      <c r="I219" s="27">
        <f>окт.25!I219+F219-E219</f>
        <v>-6250</v>
      </c>
    </row>
    <row r="220" spans="1:9" x14ac:dyDescent="0.25">
      <c r="A220" s="1"/>
      <c r="B220" s="16">
        <v>207</v>
      </c>
      <c r="C220" s="14"/>
      <c r="D220" s="25"/>
      <c r="E220" s="29">
        <v>1250</v>
      </c>
      <c r="F220" s="80"/>
      <c r="G220" s="18"/>
      <c r="H220" s="18"/>
      <c r="I220" s="27">
        <f>окт.25!I220+F220-E220</f>
        <v>-13750</v>
      </c>
    </row>
    <row r="221" spans="1:9" x14ac:dyDescent="0.25">
      <c r="A221" s="1"/>
      <c r="B221" s="16">
        <v>208</v>
      </c>
      <c r="C221" s="14"/>
      <c r="D221" s="25"/>
      <c r="E221" s="29">
        <v>1250</v>
      </c>
      <c r="F221" s="80"/>
      <c r="G221" s="18"/>
      <c r="H221" s="18"/>
      <c r="I221" s="27">
        <f>окт.25!I221+F221-E221</f>
        <v>-2500</v>
      </c>
    </row>
    <row r="222" spans="1:9" x14ac:dyDescent="0.25">
      <c r="A222" s="1"/>
      <c r="B222" s="16">
        <v>209</v>
      </c>
      <c r="C222" s="14"/>
      <c r="D222" s="25"/>
      <c r="E222" s="29">
        <v>1250</v>
      </c>
      <c r="F222" s="80"/>
      <c r="G222" s="18"/>
      <c r="H222" s="18"/>
      <c r="I222" s="27">
        <f>окт.25!I222+F222-E222</f>
        <v>-8750</v>
      </c>
    </row>
    <row r="223" spans="1:9" x14ac:dyDescent="0.25">
      <c r="A223" s="1"/>
      <c r="B223" s="48" t="s">
        <v>25</v>
      </c>
      <c r="C223" s="64"/>
      <c r="D223" s="25"/>
      <c r="E223" s="29">
        <v>1250</v>
      </c>
      <c r="F223" s="80"/>
      <c r="G223" s="18"/>
      <c r="H223" s="18"/>
      <c r="I223" s="27">
        <f>окт.25!I223+F223-E223</f>
        <v>-2450</v>
      </c>
    </row>
    <row r="224" spans="1:9" x14ac:dyDescent="0.25">
      <c r="A224" s="15"/>
      <c r="B224" s="16">
        <v>210</v>
      </c>
      <c r="C224" s="64"/>
      <c r="D224" s="25"/>
      <c r="E224" s="29">
        <v>1250</v>
      </c>
      <c r="F224" s="80"/>
      <c r="G224" s="18"/>
      <c r="H224" s="18"/>
      <c r="I224" s="27">
        <f>окт.25!I224+F224-E224</f>
        <v>-1250</v>
      </c>
    </row>
    <row r="225" spans="1:9" x14ac:dyDescent="0.25">
      <c r="A225" s="15"/>
      <c r="B225" s="16" t="s">
        <v>22</v>
      </c>
      <c r="C225" s="14"/>
      <c r="D225" s="25"/>
      <c r="E225" s="29">
        <v>1250</v>
      </c>
      <c r="F225" s="80"/>
      <c r="G225" s="18"/>
      <c r="H225" s="18"/>
      <c r="I225" s="27">
        <f>окт.25!I225+F225-E225</f>
        <v>3750</v>
      </c>
    </row>
    <row r="226" spans="1:9" x14ac:dyDescent="0.25">
      <c r="A226" s="1"/>
      <c r="B226" s="16">
        <v>211</v>
      </c>
      <c r="C226" s="14"/>
      <c r="D226" s="25"/>
      <c r="E226" s="29">
        <v>1250</v>
      </c>
      <c r="F226" s="80"/>
      <c r="G226" s="18"/>
      <c r="H226" s="18"/>
      <c r="I226" s="27">
        <f>окт.25!I226+F226-E226</f>
        <v>-2500</v>
      </c>
    </row>
    <row r="227" spans="1:9" x14ac:dyDescent="0.25">
      <c r="A227" s="1"/>
      <c r="B227" s="16">
        <v>212</v>
      </c>
      <c r="C227" s="14"/>
      <c r="D227" s="25"/>
      <c r="E227" s="29">
        <v>1250</v>
      </c>
      <c r="F227" s="80"/>
      <c r="G227" s="18"/>
      <c r="H227" s="18"/>
      <c r="I227" s="27">
        <f>окт.25!I227+F227-E227</f>
        <v>-1250</v>
      </c>
    </row>
    <row r="228" spans="1:9" x14ac:dyDescent="0.25">
      <c r="A228" s="1"/>
      <c r="B228" s="16">
        <v>213</v>
      </c>
      <c r="C228" s="14"/>
      <c r="D228" s="25"/>
      <c r="E228" s="29">
        <v>1250</v>
      </c>
      <c r="F228" s="80"/>
      <c r="G228" s="18"/>
      <c r="H228" s="18"/>
      <c r="I228" s="27">
        <f>окт.25!I228+F228-E228</f>
        <v>7450</v>
      </c>
    </row>
    <row r="229" spans="1:9" x14ac:dyDescent="0.25">
      <c r="A229" s="1"/>
      <c r="B229" s="16">
        <v>214</v>
      </c>
      <c r="C229" s="14"/>
      <c r="D229" s="25"/>
      <c r="E229" s="29">
        <v>1250</v>
      </c>
      <c r="F229" s="80"/>
      <c r="G229" s="18"/>
      <c r="H229" s="18"/>
      <c r="I229" s="27">
        <f>окт.25!I229+F229-E229</f>
        <v>-11250</v>
      </c>
    </row>
    <row r="230" spans="1:9" x14ac:dyDescent="0.25">
      <c r="A230" s="1"/>
      <c r="B230" s="16">
        <v>215</v>
      </c>
      <c r="C230" s="14"/>
      <c r="D230" s="25"/>
      <c r="E230" s="29">
        <v>1250</v>
      </c>
      <c r="F230" s="80"/>
      <c r="G230" s="18"/>
      <c r="H230" s="18"/>
      <c r="I230" s="27">
        <f>окт.25!I230+F230-E230</f>
        <v>-1250</v>
      </c>
    </row>
    <row r="231" spans="1:9" x14ac:dyDescent="0.25">
      <c r="A231" s="1"/>
      <c r="B231" s="16">
        <v>216</v>
      </c>
      <c r="C231" s="14"/>
      <c r="D231" s="25"/>
      <c r="E231" s="29">
        <v>1250</v>
      </c>
      <c r="F231" s="80"/>
      <c r="G231" s="18"/>
      <c r="H231" s="18"/>
      <c r="I231" s="27">
        <f>окт.25!I231+F231-E231</f>
        <v>-2500</v>
      </c>
    </row>
    <row r="232" spans="1:9" x14ac:dyDescent="0.25">
      <c r="A232" s="1"/>
      <c r="B232" s="16" t="s">
        <v>21</v>
      </c>
      <c r="C232" s="14"/>
      <c r="D232" s="25"/>
      <c r="E232" s="29">
        <v>1250</v>
      </c>
      <c r="F232" s="80"/>
      <c r="G232" s="18"/>
      <c r="H232" s="18"/>
      <c r="I232" s="27">
        <f>окт.25!I232+F232-E232</f>
        <v>-5000</v>
      </c>
    </row>
    <row r="233" spans="1:9" x14ac:dyDescent="0.25">
      <c r="A233" s="1"/>
      <c r="B233" s="16">
        <v>217</v>
      </c>
      <c r="C233" s="14"/>
      <c r="D233" s="25"/>
      <c r="E233" s="29">
        <v>1250</v>
      </c>
      <c r="F233" s="80"/>
      <c r="G233" s="18"/>
      <c r="H233" s="18"/>
      <c r="I233" s="27">
        <f>окт.25!I233+F233-E233</f>
        <v>-8750</v>
      </c>
    </row>
    <row r="234" spans="1:9" x14ac:dyDescent="0.25">
      <c r="A234" s="1"/>
      <c r="B234" s="16" t="s">
        <v>32</v>
      </c>
      <c r="C234" s="14"/>
      <c r="D234" s="25"/>
      <c r="E234" s="29">
        <v>1250</v>
      </c>
      <c r="F234" s="80"/>
      <c r="G234" s="18"/>
      <c r="H234" s="18"/>
      <c r="I234" s="27">
        <f>окт.25!I234+F234-E234</f>
        <v>-2500</v>
      </c>
    </row>
    <row r="235" spans="1:9" x14ac:dyDescent="0.25">
      <c r="A235" s="1"/>
      <c r="B235" s="16">
        <v>218</v>
      </c>
      <c r="C235" s="14"/>
      <c r="D235" s="25"/>
      <c r="E235" s="29">
        <v>1250</v>
      </c>
      <c r="F235" s="80"/>
      <c r="G235" s="18"/>
      <c r="H235" s="18"/>
      <c r="I235" s="27">
        <f>окт.25!I235+F235-E235</f>
        <v>-3750</v>
      </c>
    </row>
    <row r="236" spans="1:9" x14ac:dyDescent="0.25">
      <c r="A236" s="1"/>
      <c r="B236" s="16">
        <v>219</v>
      </c>
      <c r="C236" s="14"/>
      <c r="D236" s="25"/>
      <c r="E236" s="29">
        <v>1250</v>
      </c>
      <c r="F236" s="80"/>
      <c r="G236" s="18"/>
      <c r="H236" s="18"/>
      <c r="I236" s="27">
        <f>окт.25!I236+F236-E236</f>
        <v>-13750</v>
      </c>
    </row>
    <row r="237" spans="1:9" x14ac:dyDescent="0.25">
      <c r="A237" s="1"/>
      <c r="B237" s="16">
        <v>220</v>
      </c>
      <c r="C237" s="14"/>
      <c r="D237" s="25"/>
      <c r="E237" s="29">
        <v>1250</v>
      </c>
      <c r="F237" s="80"/>
      <c r="G237" s="18"/>
      <c r="H237" s="18"/>
      <c r="I237" s="27">
        <f>окт.25!I237+F237-E237</f>
        <v>7500</v>
      </c>
    </row>
    <row r="238" spans="1:9" x14ac:dyDescent="0.25">
      <c r="A238" s="1"/>
      <c r="B238" s="16">
        <v>221</v>
      </c>
      <c r="C238" s="14"/>
      <c r="D238" s="25"/>
      <c r="E238" s="29">
        <v>1250</v>
      </c>
      <c r="F238" s="80"/>
      <c r="G238" s="18"/>
      <c r="H238" s="18"/>
      <c r="I238" s="27">
        <f>окт.25!I238+F238-E238</f>
        <v>11000</v>
      </c>
    </row>
    <row r="239" spans="1:9" x14ac:dyDescent="0.25">
      <c r="A239" s="1"/>
      <c r="B239" s="16">
        <v>222</v>
      </c>
      <c r="C239" s="14"/>
      <c r="D239" s="25"/>
      <c r="E239" s="29">
        <v>1250</v>
      </c>
      <c r="F239" s="80"/>
      <c r="G239" s="18"/>
      <c r="H239" s="18"/>
      <c r="I239" s="27">
        <f>окт.25!I239+F239-E239</f>
        <v>10550</v>
      </c>
    </row>
    <row r="240" spans="1:9" x14ac:dyDescent="0.25">
      <c r="A240" s="1"/>
      <c r="B240" s="16">
        <v>223</v>
      </c>
      <c r="C240" s="14"/>
      <c r="D240" s="25"/>
      <c r="E240" s="29">
        <v>1250</v>
      </c>
      <c r="F240" s="80"/>
      <c r="G240" s="18"/>
      <c r="H240" s="18"/>
      <c r="I240" s="27">
        <f>окт.25!I240+F240-E240</f>
        <v>-13750</v>
      </c>
    </row>
    <row r="241" spans="1:9" x14ac:dyDescent="0.25">
      <c r="A241" s="1"/>
      <c r="B241" s="16">
        <v>224</v>
      </c>
      <c r="C241" s="14"/>
      <c r="D241" s="25"/>
      <c r="E241" s="29">
        <v>1250</v>
      </c>
      <c r="F241" s="80"/>
      <c r="G241" s="18"/>
      <c r="H241" s="18"/>
      <c r="I241" s="27">
        <f>окт.25!I241+F241-E241</f>
        <v>-13750</v>
      </c>
    </row>
    <row r="242" spans="1:9" x14ac:dyDescent="0.25">
      <c r="A242" s="1"/>
      <c r="B242" s="16">
        <v>225</v>
      </c>
      <c r="C242" s="14"/>
      <c r="D242" s="25"/>
      <c r="E242" s="29">
        <v>1250</v>
      </c>
      <c r="F242" s="80"/>
      <c r="G242" s="18"/>
      <c r="H242" s="18"/>
      <c r="I242" s="27">
        <f>окт.25!I242+F242-E242</f>
        <v>-1250</v>
      </c>
    </row>
    <row r="243" spans="1:9" x14ac:dyDescent="0.25">
      <c r="A243" s="1"/>
      <c r="B243" s="16">
        <v>226</v>
      </c>
      <c r="C243" s="14"/>
      <c r="D243" s="25"/>
      <c r="E243" s="29">
        <v>1250</v>
      </c>
      <c r="F243" s="80"/>
      <c r="G243" s="18"/>
      <c r="H243" s="18"/>
      <c r="I243" s="27">
        <f>окт.25!I243+F243-E243</f>
        <v>1250</v>
      </c>
    </row>
    <row r="244" spans="1:9" x14ac:dyDescent="0.25">
      <c r="A244" s="1"/>
      <c r="B244" s="16">
        <v>227</v>
      </c>
      <c r="C244" s="14"/>
      <c r="D244" s="25"/>
      <c r="E244" s="29">
        <v>1250</v>
      </c>
      <c r="F244" s="80"/>
      <c r="G244" s="18"/>
      <c r="H244" s="18"/>
      <c r="I244" s="27">
        <f>окт.25!I244+F244-E244</f>
        <v>-10000</v>
      </c>
    </row>
    <row r="245" spans="1:9" x14ac:dyDescent="0.25">
      <c r="A245" s="1"/>
      <c r="B245" s="16">
        <v>228</v>
      </c>
      <c r="C245" s="14"/>
      <c r="D245" s="25"/>
      <c r="E245" s="29">
        <v>1250</v>
      </c>
      <c r="F245" s="80"/>
      <c r="G245" s="18"/>
      <c r="H245" s="18"/>
      <c r="I245" s="27">
        <f>окт.25!I245+F245-E245</f>
        <v>-13750</v>
      </c>
    </row>
    <row r="246" spans="1:9" x14ac:dyDescent="0.25">
      <c r="A246" s="1"/>
      <c r="B246" s="16">
        <v>229</v>
      </c>
      <c r="C246" s="14"/>
      <c r="D246" s="25"/>
      <c r="E246" s="29">
        <v>1250</v>
      </c>
      <c r="F246" s="80"/>
      <c r="G246" s="18"/>
      <c r="H246" s="18"/>
      <c r="I246" s="27">
        <f>окт.25!I246+F246-E246</f>
        <v>-8750</v>
      </c>
    </row>
    <row r="247" spans="1:9" x14ac:dyDescent="0.25">
      <c r="A247" s="1"/>
      <c r="B247" s="16">
        <v>230</v>
      </c>
      <c r="C247" s="14"/>
      <c r="D247" s="25"/>
      <c r="E247" s="29">
        <v>1250</v>
      </c>
      <c r="F247" s="80"/>
      <c r="G247" s="18"/>
      <c r="H247" s="18"/>
      <c r="I247" s="27">
        <f>окт.25!I247+F247-E247</f>
        <v>-13750</v>
      </c>
    </row>
    <row r="248" spans="1:9" x14ac:dyDescent="0.25">
      <c r="A248" s="1"/>
      <c r="B248" s="16">
        <v>231</v>
      </c>
      <c r="C248" s="14"/>
      <c r="D248" s="25"/>
      <c r="E248" s="29">
        <v>1250</v>
      </c>
      <c r="F248" s="80"/>
      <c r="G248" s="18"/>
      <c r="H248" s="18"/>
      <c r="I248" s="27">
        <f>окт.25!I248+F248-E248</f>
        <v>-6250</v>
      </c>
    </row>
    <row r="249" spans="1:9" x14ac:dyDescent="0.25">
      <c r="A249" s="1"/>
      <c r="B249" s="16">
        <v>232</v>
      </c>
      <c r="C249" s="14"/>
      <c r="D249" s="25"/>
      <c r="E249" s="29">
        <v>1250</v>
      </c>
      <c r="F249" s="80"/>
      <c r="G249" s="18"/>
      <c r="H249" s="18"/>
      <c r="I249" s="27">
        <f>окт.25!I249+F249-E249</f>
        <v>-3750</v>
      </c>
    </row>
    <row r="250" spans="1:9" x14ac:dyDescent="0.25">
      <c r="A250" s="1"/>
      <c r="B250" s="16">
        <v>233</v>
      </c>
      <c r="C250" s="64"/>
      <c r="D250" s="25"/>
      <c r="E250" s="29">
        <v>1250</v>
      </c>
      <c r="F250" s="80"/>
      <c r="G250" s="18"/>
      <c r="H250" s="18"/>
      <c r="I250" s="27">
        <f>окт.25!I250+F250-E250</f>
        <v>-1250</v>
      </c>
    </row>
    <row r="251" spans="1:9" x14ac:dyDescent="0.25">
      <c r="A251" s="15"/>
      <c r="B251" s="16">
        <v>234</v>
      </c>
      <c r="C251" s="14"/>
      <c r="D251" s="25"/>
      <c r="E251" s="29">
        <v>1250</v>
      </c>
      <c r="F251" s="80"/>
      <c r="G251" s="18"/>
      <c r="H251" s="18"/>
      <c r="I251" s="27">
        <f>окт.25!I251+F251-E251</f>
        <v>-1250</v>
      </c>
    </row>
    <row r="252" spans="1:9" x14ac:dyDescent="0.25">
      <c r="A252" s="1"/>
      <c r="B252" s="16">
        <v>235</v>
      </c>
      <c r="C252" s="14"/>
      <c r="D252" s="25"/>
      <c r="E252" s="29">
        <v>1250</v>
      </c>
      <c r="F252" s="80"/>
      <c r="G252" s="18"/>
      <c r="H252" s="18"/>
      <c r="I252" s="27">
        <f>окт.25!I252+F252-E252</f>
        <v>-13750</v>
      </c>
    </row>
    <row r="253" spans="1:9" x14ac:dyDescent="0.25">
      <c r="A253" s="1"/>
      <c r="B253" s="16">
        <v>236</v>
      </c>
      <c r="C253" s="14"/>
      <c r="D253" s="25"/>
      <c r="E253" s="29">
        <v>1250</v>
      </c>
      <c r="F253" s="80"/>
      <c r="G253" s="18"/>
      <c r="H253" s="18"/>
      <c r="I253" s="27">
        <f>окт.25!I253+F253-E253</f>
        <v>-1250</v>
      </c>
    </row>
    <row r="254" spans="1:9" x14ac:dyDescent="0.25">
      <c r="A254" s="1"/>
      <c r="B254" s="16">
        <v>237</v>
      </c>
      <c r="C254" s="14"/>
      <c r="D254" s="25"/>
      <c r="E254" s="29">
        <v>1250</v>
      </c>
      <c r="F254" s="80"/>
      <c r="G254" s="18"/>
      <c r="H254" s="18"/>
      <c r="I254" s="27">
        <f>окт.25!I254+F254-E254</f>
        <v>-3750</v>
      </c>
    </row>
    <row r="255" spans="1:9" x14ac:dyDescent="0.25">
      <c r="A255" s="1"/>
      <c r="B255" s="16">
        <v>238</v>
      </c>
      <c r="C255" s="14"/>
      <c r="D255" s="25"/>
      <c r="E255" s="29">
        <v>1250</v>
      </c>
      <c r="F255" s="80"/>
      <c r="G255" s="18"/>
      <c r="H255" s="18"/>
      <c r="I255" s="27">
        <f>окт.25!I255+F255-E255</f>
        <v>-6250</v>
      </c>
    </row>
    <row r="256" spans="1:9" x14ac:dyDescent="0.25">
      <c r="A256" s="1"/>
      <c r="B256" s="16">
        <v>239</v>
      </c>
      <c r="C256" s="14"/>
      <c r="D256" s="25"/>
      <c r="E256" s="29">
        <v>1250</v>
      </c>
      <c r="F256" s="80"/>
      <c r="G256" s="18"/>
      <c r="H256" s="18"/>
      <c r="I256" s="27">
        <f>окт.25!I256+F256-E256</f>
        <v>-3750</v>
      </c>
    </row>
    <row r="257" spans="1:9" x14ac:dyDescent="0.25">
      <c r="A257" s="1"/>
      <c r="B257" s="16">
        <v>240</v>
      </c>
      <c r="C257" s="14"/>
      <c r="D257" s="25"/>
      <c r="E257" s="29">
        <v>1250</v>
      </c>
      <c r="F257" s="80"/>
      <c r="G257" s="18"/>
      <c r="H257" s="18"/>
      <c r="I257" s="27">
        <f>окт.25!I257+F257-E257</f>
        <v>1250</v>
      </c>
    </row>
    <row r="258" spans="1:9" x14ac:dyDescent="0.25">
      <c r="A258" s="1"/>
      <c r="B258" s="16">
        <v>241</v>
      </c>
      <c r="C258" s="14"/>
      <c r="D258" s="25"/>
      <c r="E258" s="29"/>
      <c r="F258" s="80"/>
      <c r="G258" s="18"/>
      <c r="H258" s="18"/>
      <c r="I258" s="27">
        <f>окт.25!I258+F258-E258</f>
        <v>0</v>
      </c>
    </row>
    <row r="259" spans="1:9" x14ac:dyDescent="0.25">
      <c r="A259" s="1"/>
      <c r="B259" s="16">
        <v>242</v>
      </c>
      <c r="C259" s="14"/>
      <c r="D259" s="25"/>
      <c r="E259" s="29">
        <v>1250</v>
      </c>
      <c r="F259" s="80"/>
      <c r="G259" s="18"/>
      <c r="H259" s="18"/>
      <c r="I259" s="27">
        <f>окт.25!I259+F259-E259</f>
        <v>8750</v>
      </c>
    </row>
    <row r="260" spans="1:9" x14ac:dyDescent="0.25">
      <c r="A260" s="1"/>
      <c r="B260" s="16">
        <v>243</v>
      </c>
      <c r="C260" s="14"/>
      <c r="D260" s="25"/>
      <c r="E260" s="29">
        <v>1250</v>
      </c>
      <c r="F260" s="80"/>
      <c r="G260" s="18"/>
      <c r="H260" s="18"/>
      <c r="I260" s="27">
        <f>окт.25!I260+F260-E260</f>
        <v>-13750</v>
      </c>
    </row>
    <row r="261" spans="1:9" x14ac:dyDescent="0.25">
      <c r="A261" s="1"/>
      <c r="B261" s="16">
        <v>244</v>
      </c>
      <c r="C261" s="14"/>
      <c r="D261" s="25"/>
      <c r="E261" s="29">
        <v>1250</v>
      </c>
      <c r="F261" s="80"/>
      <c r="G261" s="18"/>
      <c r="H261" s="18"/>
      <c r="I261" s="27">
        <f>окт.25!I261+F261-E261</f>
        <v>25000</v>
      </c>
    </row>
    <row r="262" spans="1:9" x14ac:dyDescent="0.25">
      <c r="A262" s="1"/>
      <c r="B262" s="16">
        <v>245</v>
      </c>
      <c r="C262" s="14"/>
      <c r="D262" s="25"/>
      <c r="E262" s="29">
        <v>1250</v>
      </c>
      <c r="F262" s="80"/>
      <c r="G262" s="18"/>
      <c r="H262" s="18"/>
      <c r="I262" s="27">
        <f>окт.25!I262+F262-E262</f>
        <v>-13750</v>
      </c>
    </row>
    <row r="263" spans="1:9" x14ac:dyDescent="0.25">
      <c r="A263" s="1"/>
      <c r="B263" s="16">
        <v>246</v>
      </c>
      <c r="C263" s="14"/>
      <c r="D263" s="25"/>
      <c r="E263" s="29">
        <v>1250</v>
      </c>
      <c r="F263" s="80"/>
      <c r="G263" s="18"/>
      <c r="H263" s="18"/>
      <c r="I263" s="27">
        <f>окт.25!I263+F263-E263</f>
        <v>-1250</v>
      </c>
    </row>
    <row r="264" spans="1:9" x14ac:dyDescent="0.25">
      <c r="A264" s="1"/>
      <c r="B264" s="16">
        <v>247</v>
      </c>
      <c r="C264" s="14"/>
      <c r="D264" s="25"/>
      <c r="E264" s="29">
        <v>1250</v>
      </c>
      <c r="F264" s="80"/>
      <c r="G264" s="18"/>
      <c r="H264" s="18"/>
      <c r="I264" s="27">
        <f>окт.25!I264+F264-E264</f>
        <v>-1250</v>
      </c>
    </row>
    <row r="265" spans="1:9" x14ac:dyDescent="0.25">
      <c r="A265" s="1"/>
      <c r="B265" s="16">
        <v>248</v>
      </c>
      <c r="C265" s="14"/>
      <c r="D265" s="25"/>
      <c r="E265" s="29">
        <v>1250</v>
      </c>
      <c r="F265" s="80"/>
      <c r="G265" s="18"/>
      <c r="H265" s="18"/>
      <c r="I265" s="27">
        <f>окт.25!I265+F265-E265</f>
        <v>-5000</v>
      </c>
    </row>
    <row r="266" spans="1:9" x14ac:dyDescent="0.25">
      <c r="A266" s="1"/>
      <c r="B266" s="16">
        <v>249</v>
      </c>
      <c r="C266" s="14"/>
      <c r="D266" s="25"/>
      <c r="E266" s="29">
        <v>1250</v>
      </c>
      <c r="F266" s="80"/>
      <c r="G266" s="18"/>
      <c r="H266" s="18"/>
      <c r="I266" s="27">
        <f>окт.25!I266+F266-E266</f>
        <v>-5000</v>
      </c>
    </row>
    <row r="267" spans="1:9" x14ac:dyDescent="0.25">
      <c r="A267" s="1"/>
      <c r="B267" s="16">
        <v>250</v>
      </c>
      <c r="C267" s="14"/>
      <c r="D267" s="25"/>
      <c r="E267" s="29">
        <v>1250</v>
      </c>
      <c r="F267" s="80"/>
      <c r="G267" s="18"/>
      <c r="H267" s="18"/>
      <c r="I267" s="27">
        <f>окт.25!I267+F267-E267</f>
        <v>-5000</v>
      </c>
    </row>
    <row r="268" spans="1:9" x14ac:dyDescent="0.25">
      <c r="A268" s="1"/>
      <c r="B268" s="16" t="s">
        <v>36</v>
      </c>
      <c r="C268" s="64"/>
      <c r="D268" s="25"/>
      <c r="E268" s="29">
        <v>1250</v>
      </c>
      <c r="F268" s="80"/>
      <c r="G268" s="18"/>
      <c r="H268" s="18"/>
      <c r="I268" s="27">
        <f>окт.25!I268+F268-E268</f>
        <v>-12500</v>
      </c>
    </row>
    <row r="269" spans="1:9" x14ac:dyDescent="0.25">
      <c r="A269" s="1"/>
      <c r="B269" s="16">
        <v>251</v>
      </c>
      <c r="C269" s="64"/>
      <c r="D269" s="25"/>
      <c r="E269" s="29">
        <v>1250</v>
      </c>
      <c r="F269" s="80"/>
      <c r="G269" s="18"/>
      <c r="H269" s="18"/>
      <c r="I269" s="27">
        <f>окт.25!I269+F269-E269</f>
        <v>-1250</v>
      </c>
    </row>
    <row r="270" spans="1:9" x14ac:dyDescent="0.25">
      <c r="A270" s="15"/>
      <c r="B270" s="16">
        <v>252</v>
      </c>
      <c r="C270" s="14"/>
      <c r="D270" s="25"/>
      <c r="E270" s="29">
        <v>1250</v>
      </c>
      <c r="F270" s="80"/>
      <c r="G270" s="18"/>
      <c r="H270" s="18"/>
      <c r="I270" s="27">
        <f>окт.25!I270+F270-E270</f>
        <v>-4825</v>
      </c>
    </row>
    <row r="271" spans="1:9" x14ac:dyDescent="0.25">
      <c r="A271" s="1"/>
      <c r="B271" s="16">
        <v>253</v>
      </c>
      <c r="C271" s="14"/>
      <c r="D271" s="25"/>
      <c r="E271" s="29">
        <v>1250</v>
      </c>
      <c r="F271" s="80"/>
      <c r="G271" s="18"/>
      <c r="H271" s="18"/>
      <c r="I271" s="27">
        <f>окт.25!I271+F271-E271</f>
        <v>1250</v>
      </c>
    </row>
    <row r="272" spans="1:9" x14ac:dyDescent="0.25">
      <c r="A272" s="1"/>
      <c r="B272" s="16">
        <v>254</v>
      </c>
      <c r="C272" s="14"/>
      <c r="D272" s="25"/>
      <c r="E272" s="29">
        <v>1250</v>
      </c>
      <c r="F272" s="80"/>
      <c r="G272" s="18"/>
      <c r="H272" s="18"/>
      <c r="I272" s="27">
        <f>окт.25!I272+F272-E272</f>
        <v>-6650</v>
      </c>
    </row>
    <row r="273" spans="1:9" x14ac:dyDescent="0.25">
      <c r="A273" s="1"/>
      <c r="B273" s="16">
        <v>255</v>
      </c>
      <c r="C273" s="14"/>
      <c r="D273" s="25"/>
      <c r="E273" s="29">
        <v>1250</v>
      </c>
      <c r="F273" s="80"/>
      <c r="G273" s="18"/>
      <c r="H273" s="18"/>
      <c r="I273" s="27">
        <f>окт.25!I273+F273-E273</f>
        <v>-1250</v>
      </c>
    </row>
    <row r="274" spans="1:9" x14ac:dyDescent="0.25">
      <c r="A274" s="1"/>
      <c r="B274" s="16">
        <v>256</v>
      </c>
      <c r="C274" s="14"/>
      <c r="D274" s="25"/>
      <c r="E274" s="29">
        <v>1250</v>
      </c>
      <c r="F274" s="80"/>
      <c r="G274" s="18"/>
      <c r="H274" s="18"/>
      <c r="I274" s="27">
        <f>окт.25!I274+F274-E274</f>
        <v>-2500</v>
      </c>
    </row>
    <row r="275" spans="1:9" x14ac:dyDescent="0.25">
      <c r="A275" s="15"/>
      <c r="B275" s="16">
        <v>257</v>
      </c>
      <c r="C275" s="14"/>
      <c r="D275" s="25"/>
      <c r="E275" s="29">
        <v>1250</v>
      </c>
      <c r="F275" s="80"/>
      <c r="G275" s="18"/>
      <c r="H275" s="18"/>
      <c r="I275" s="27">
        <f>окт.25!I275+F275-E275</f>
        <v>0</v>
      </c>
    </row>
    <row r="276" spans="1:9" x14ac:dyDescent="0.25">
      <c r="A276" s="1"/>
      <c r="B276" s="16">
        <v>258</v>
      </c>
      <c r="C276" s="14"/>
      <c r="D276" s="25"/>
      <c r="E276" s="29">
        <v>1250</v>
      </c>
      <c r="F276" s="80"/>
      <c r="G276" s="18"/>
      <c r="H276" s="18"/>
      <c r="I276" s="27">
        <f>окт.25!I276+F276-E276</f>
        <v>-2500</v>
      </c>
    </row>
    <row r="277" spans="1:9" x14ac:dyDescent="0.25">
      <c r="A277" s="1"/>
      <c r="B277" s="16">
        <v>259</v>
      </c>
      <c r="C277" s="14"/>
      <c r="D277" s="25"/>
      <c r="E277" s="29">
        <v>1250</v>
      </c>
      <c r="F277" s="80"/>
      <c r="G277" s="18"/>
      <c r="H277" s="18"/>
      <c r="I277" s="27">
        <f>окт.25!I277+F277-E277</f>
        <v>-13750</v>
      </c>
    </row>
    <row r="278" spans="1:9" x14ac:dyDescent="0.25">
      <c r="A278" s="1"/>
      <c r="B278" s="16">
        <v>260</v>
      </c>
      <c r="C278" s="14"/>
      <c r="D278" s="25"/>
      <c r="E278" s="29">
        <v>1250</v>
      </c>
      <c r="F278" s="80"/>
      <c r="G278" s="18"/>
      <c r="H278" s="18"/>
      <c r="I278" s="27">
        <f>окт.25!I278+F278-E278</f>
        <v>1250</v>
      </c>
    </row>
    <row r="279" spans="1:9" x14ac:dyDescent="0.25">
      <c r="A279" s="1"/>
      <c r="B279" s="16">
        <v>261</v>
      </c>
      <c r="C279" s="64"/>
      <c r="D279" s="25"/>
      <c r="E279" s="29">
        <v>1250</v>
      </c>
      <c r="F279" s="80"/>
      <c r="G279" s="18"/>
      <c r="H279" s="18"/>
      <c r="I279" s="27">
        <f>окт.25!I279+F279-E279</f>
        <v>14850</v>
      </c>
    </row>
    <row r="280" spans="1:9" x14ac:dyDescent="0.25">
      <c r="A280" s="15"/>
      <c r="B280" s="16">
        <v>262</v>
      </c>
      <c r="C280" s="45"/>
      <c r="D280" s="25"/>
      <c r="E280" s="29">
        <v>1250</v>
      </c>
      <c r="F280" s="80"/>
      <c r="G280" s="18"/>
      <c r="H280" s="18"/>
      <c r="I280" s="27">
        <f>окт.25!I280+F280-E280</f>
        <v>-3750</v>
      </c>
    </row>
    <row r="281" spans="1:9" x14ac:dyDescent="0.25">
      <c r="A281" s="1"/>
      <c r="B281" s="16">
        <v>263</v>
      </c>
      <c r="C281" s="14"/>
      <c r="D281" s="25"/>
      <c r="E281" s="29"/>
      <c r="F281" s="80"/>
      <c r="G281" s="18"/>
      <c r="H281" s="18"/>
      <c r="I281" s="27">
        <f>окт.25!I281+F281-E281</f>
        <v>0</v>
      </c>
    </row>
    <row r="282" spans="1:9" x14ac:dyDescent="0.25">
      <c r="A282" s="1"/>
      <c r="B282" s="16">
        <v>264</v>
      </c>
      <c r="C282" s="14"/>
      <c r="D282" s="25"/>
      <c r="E282" s="29">
        <v>1250</v>
      </c>
      <c r="F282" s="80"/>
      <c r="G282" s="18"/>
      <c r="H282" s="18"/>
      <c r="I282" s="27">
        <f>окт.25!I282+F282-E282</f>
        <v>-5000</v>
      </c>
    </row>
    <row r="283" spans="1:9" x14ac:dyDescent="0.25">
      <c r="A283" s="1"/>
      <c r="B283" s="16">
        <v>265</v>
      </c>
      <c r="C283" s="14"/>
      <c r="D283" s="25"/>
      <c r="E283" s="29">
        <v>1250</v>
      </c>
      <c r="F283" s="80"/>
      <c r="G283" s="18"/>
      <c r="H283" s="18"/>
      <c r="I283" s="27">
        <f>окт.25!I283+F283-E283</f>
        <v>-8750</v>
      </c>
    </row>
    <row r="284" spans="1:9" x14ac:dyDescent="0.25">
      <c r="A284" s="1"/>
      <c r="B284" s="16">
        <v>266</v>
      </c>
      <c r="C284" s="14"/>
      <c r="D284" s="25"/>
      <c r="E284" s="29">
        <v>1250</v>
      </c>
      <c r="F284" s="80"/>
      <c r="G284" s="18"/>
      <c r="H284" s="18"/>
      <c r="I284" s="27">
        <f>окт.25!I284+F284-E284</f>
        <v>10000</v>
      </c>
    </row>
    <row r="285" spans="1:9" x14ac:dyDescent="0.25">
      <c r="A285" s="1"/>
      <c r="B285" s="16">
        <v>267</v>
      </c>
      <c r="C285" s="14"/>
      <c r="D285" s="25"/>
      <c r="E285" s="29">
        <v>1250</v>
      </c>
      <c r="F285" s="80"/>
      <c r="G285" s="18"/>
      <c r="H285" s="18"/>
      <c r="I285" s="27">
        <f>окт.25!I285+F285-E285</f>
        <v>-13750</v>
      </c>
    </row>
    <row r="286" spans="1:9" x14ac:dyDescent="0.25">
      <c r="A286" s="1"/>
      <c r="B286" s="16">
        <v>268</v>
      </c>
      <c r="C286" s="14"/>
      <c r="D286" s="25"/>
      <c r="E286" s="29">
        <v>1250</v>
      </c>
      <c r="F286" s="80"/>
      <c r="G286" s="18"/>
      <c r="H286" s="18"/>
      <c r="I286" s="27">
        <f>окт.25!I286+F286-E286</f>
        <v>-13750</v>
      </c>
    </row>
    <row r="287" spans="1:9" x14ac:dyDescent="0.25">
      <c r="A287" s="1"/>
      <c r="B287" s="16">
        <v>269</v>
      </c>
      <c r="C287" s="14"/>
      <c r="D287" s="25"/>
      <c r="E287" s="29">
        <v>1250</v>
      </c>
      <c r="F287" s="80"/>
      <c r="G287" s="18"/>
      <c r="H287" s="18"/>
      <c r="I287" s="27">
        <f>окт.25!I287+F287-E287</f>
        <v>-1250</v>
      </c>
    </row>
    <row r="288" spans="1:9" x14ac:dyDescent="0.25">
      <c r="A288" s="1"/>
      <c r="B288" s="16">
        <v>270</v>
      </c>
      <c r="C288" s="14"/>
      <c r="D288" s="25"/>
      <c r="E288" s="29">
        <v>1250</v>
      </c>
      <c r="F288" s="80"/>
      <c r="G288" s="18"/>
      <c r="H288" s="18"/>
      <c r="I288" s="27">
        <f>окт.25!I288+F288-E288</f>
        <v>-1250</v>
      </c>
    </row>
    <row r="289" spans="1:9" x14ac:dyDescent="0.25">
      <c r="A289" s="1"/>
      <c r="B289" s="16">
        <v>271</v>
      </c>
      <c r="C289" s="14"/>
      <c r="D289" s="25"/>
      <c r="E289" s="29">
        <v>1250</v>
      </c>
      <c r="F289" s="80"/>
      <c r="G289" s="18"/>
      <c r="H289" s="18"/>
      <c r="I289" s="27">
        <f>окт.25!I289+F289-E289</f>
        <v>-6250</v>
      </c>
    </row>
    <row r="290" spans="1:9" x14ac:dyDescent="0.25">
      <c r="A290" s="1"/>
      <c r="B290" s="16">
        <v>272</v>
      </c>
      <c r="C290" s="14"/>
      <c r="D290" s="25"/>
      <c r="E290" s="29">
        <v>1250</v>
      </c>
      <c r="F290" s="80"/>
      <c r="G290" s="18"/>
      <c r="H290" s="18"/>
      <c r="I290" s="27">
        <f>окт.25!I290+F290-E290</f>
        <v>-13750</v>
      </c>
    </row>
    <row r="291" spans="1:9" x14ac:dyDescent="0.25">
      <c r="A291" s="1"/>
      <c r="B291" s="16" t="s">
        <v>23</v>
      </c>
      <c r="C291" s="14"/>
      <c r="D291" s="25"/>
      <c r="E291" s="29">
        <v>1250</v>
      </c>
      <c r="F291" s="80"/>
      <c r="G291" s="18"/>
      <c r="H291" s="18"/>
      <c r="I291" s="27">
        <f>окт.25!I291+F291-E291</f>
        <v>-2550</v>
      </c>
    </row>
    <row r="292" spans="1:9" x14ac:dyDescent="0.25">
      <c r="A292" s="1"/>
      <c r="B292" s="16">
        <v>273</v>
      </c>
      <c r="C292" s="14"/>
      <c r="D292" s="25"/>
      <c r="E292" s="29"/>
      <c r="F292" s="80"/>
      <c r="G292" s="18"/>
      <c r="H292" s="18"/>
      <c r="I292" s="27">
        <f>окт.25!I292+F292-E292</f>
        <v>0</v>
      </c>
    </row>
    <row r="293" spans="1:9" x14ac:dyDescent="0.25">
      <c r="A293" s="1"/>
      <c r="B293" s="16">
        <v>274</v>
      </c>
      <c r="C293" s="14"/>
      <c r="D293" s="25"/>
      <c r="E293" s="29">
        <v>1250</v>
      </c>
      <c r="F293" s="80"/>
      <c r="G293" s="18"/>
      <c r="H293" s="18"/>
      <c r="I293" s="27">
        <f>окт.25!I293+F293-E293</f>
        <v>-3750</v>
      </c>
    </row>
    <row r="294" spans="1:9" x14ac:dyDescent="0.25">
      <c r="A294" s="1"/>
      <c r="B294" s="16">
        <v>275</v>
      </c>
      <c r="C294" s="14"/>
      <c r="D294" s="25"/>
      <c r="E294" s="29">
        <v>1250</v>
      </c>
      <c r="F294" s="80"/>
      <c r="G294" s="18"/>
      <c r="H294" s="18"/>
      <c r="I294" s="27">
        <f>окт.25!I294+F294-E294</f>
        <v>1250</v>
      </c>
    </row>
    <row r="295" spans="1:9" x14ac:dyDescent="0.25">
      <c r="A295" s="1"/>
      <c r="B295" s="16">
        <v>276</v>
      </c>
      <c r="C295" s="14"/>
      <c r="D295" s="25"/>
      <c r="E295" s="29">
        <v>1250</v>
      </c>
      <c r="F295" s="80"/>
      <c r="G295" s="18"/>
      <c r="H295" s="18"/>
      <c r="I295" s="27">
        <f>окт.25!I295+F295-E295</f>
        <v>-1250</v>
      </c>
    </row>
    <row r="296" spans="1:9" x14ac:dyDescent="0.25">
      <c r="A296" s="1"/>
      <c r="B296" s="16">
        <v>277</v>
      </c>
      <c r="C296" s="14"/>
      <c r="D296" s="25"/>
      <c r="E296" s="29">
        <v>1250</v>
      </c>
      <c r="F296" s="80"/>
      <c r="G296" s="18"/>
      <c r="H296" s="18"/>
      <c r="I296" s="27">
        <f>окт.25!I296+F296-E296</f>
        <v>-12500</v>
      </c>
    </row>
    <row r="297" spans="1:9" x14ac:dyDescent="0.25">
      <c r="A297" s="15"/>
      <c r="B297" s="16">
        <v>278</v>
      </c>
      <c r="C297" s="64"/>
      <c r="D297" s="25"/>
      <c r="E297" s="29">
        <v>1250</v>
      </c>
      <c r="F297" s="80"/>
      <c r="G297" s="18"/>
      <c r="H297" s="18"/>
      <c r="I297" s="27">
        <f>окт.25!I297+F297-E297</f>
        <v>-13750</v>
      </c>
    </row>
    <row r="298" spans="1:9" x14ac:dyDescent="0.25">
      <c r="A298" s="15"/>
      <c r="B298" s="16">
        <v>279</v>
      </c>
      <c r="C298" s="14"/>
      <c r="D298" s="25"/>
      <c r="E298" s="29">
        <v>1250</v>
      </c>
      <c r="F298" s="80"/>
      <c r="G298" s="18"/>
      <c r="H298" s="18"/>
      <c r="I298" s="27">
        <f>окт.25!I298+F298-E298</f>
        <v>-8750</v>
      </c>
    </row>
    <row r="299" spans="1:9" x14ac:dyDescent="0.25">
      <c r="A299" s="1"/>
      <c r="B299" s="16">
        <v>280</v>
      </c>
      <c r="C299" s="14"/>
      <c r="D299" s="25"/>
      <c r="E299" s="29">
        <v>1250</v>
      </c>
      <c r="F299" s="80"/>
      <c r="G299" s="18"/>
      <c r="H299" s="18"/>
      <c r="I299" s="27">
        <f>окт.25!I299+F299-E299</f>
        <v>-5000</v>
      </c>
    </row>
    <row r="300" spans="1:9" x14ac:dyDescent="0.25">
      <c r="A300" s="1"/>
      <c r="B300" s="16">
        <v>281</v>
      </c>
      <c r="C300" s="64"/>
      <c r="D300" s="25"/>
      <c r="E300" s="29">
        <v>1250</v>
      </c>
      <c r="F300" s="80"/>
      <c r="G300" s="18"/>
      <c r="H300" s="18"/>
      <c r="I300" s="27">
        <f>окт.25!I300+F300-E300</f>
        <v>-11250</v>
      </c>
    </row>
    <row r="301" spans="1:9" x14ac:dyDescent="0.25">
      <c r="A301" s="15"/>
      <c r="B301" s="16">
        <v>282</v>
      </c>
      <c r="C301" s="14"/>
      <c r="D301" s="25"/>
      <c r="E301" s="29">
        <v>1250</v>
      </c>
      <c r="F301" s="80"/>
      <c r="G301" s="18"/>
      <c r="H301" s="18"/>
      <c r="I301" s="27">
        <f>окт.25!I301+F301-E301</f>
        <v>4750</v>
      </c>
    </row>
    <row r="302" spans="1:9" x14ac:dyDescent="0.25">
      <c r="A302" s="1"/>
      <c r="B302" s="16">
        <v>283</v>
      </c>
      <c r="C302" s="67"/>
      <c r="D302" s="25"/>
      <c r="E302" s="29">
        <v>1250</v>
      </c>
      <c r="F302" s="80"/>
      <c r="G302" s="18"/>
      <c r="H302" s="18"/>
      <c r="I302" s="27">
        <f>окт.25!I302+F302-E302</f>
        <v>-1150</v>
      </c>
    </row>
    <row r="303" spans="1:9" x14ac:dyDescent="0.25">
      <c r="A303" s="15"/>
      <c r="B303" s="16" t="s">
        <v>16</v>
      </c>
      <c r="C303" s="14"/>
      <c r="D303" s="25"/>
      <c r="E303" s="29">
        <v>1250</v>
      </c>
      <c r="F303" s="80"/>
      <c r="G303" s="18"/>
      <c r="H303" s="18"/>
      <c r="I303" s="27">
        <f>окт.25!I303+F303-E303</f>
        <v>-5150</v>
      </c>
    </row>
    <row r="304" spans="1:9" x14ac:dyDescent="0.25">
      <c r="A304" s="1"/>
      <c r="B304" s="16">
        <v>284</v>
      </c>
      <c r="C304" s="14"/>
      <c r="D304" s="25"/>
      <c r="E304" s="29"/>
      <c r="F304" s="80"/>
      <c r="G304" s="18"/>
      <c r="H304" s="18"/>
      <c r="I304" s="27">
        <f>окт.25!I304+F304-E304</f>
        <v>0</v>
      </c>
    </row>
    <row r="305" spans="1:9" x14ac:dyDescent="0.25">
      <c r="A305" s="1"/>
      <c r="B305" s="16">
        <v>285</v>
      </c>
      <c r="C305" s="14"/>
      <c r="D305" s="25"/>
      <c r="E305" s="29">
        <v>1250</v>
      </c>
      <c r="F305" s="80"/>
      <c r="G305" s="18"/>
      <c r="H305" s="18"/>
      <c r="I305" s="27">
        <f>окт.25!I305+F305-E305</f>
        <v>-13750</v>
      </c>
    </row>
    <row r="306" spans="1:9" x14ac:dyDescent="0.25">
      <c r="A306" s="1"/>
      <c r="B306" s="16" t="s">
        <v>31</v>
      </c>
      <c r="C306" s="14"/>
      <c r="D306" s="25"/>
      <c r="E306" s="29">
        <v>1250</v>
      </c>
      <c r="F306" s="80"/>
      <c r="G306" s="18"/>
      <c r="H306" s="18"/>
      <c r="I306" s="27">
        <f>окт.25!I306+F306-E306</f>
        <v>-13750</v>
      </c>
    </row>
    <row r="307" spans="1:9" x14ac:dyDescent="0.25">
      <c r="A307" s="1"/>
      <c r="B307" s="16">
        <v>286</v>
      </c>
      <c r="C307" s="14"/>
      <c r="D307" s="25"/>
      <c r="E307" s="29">
        <v>1250</v>
      </c>
      <c r="F307" s="80"/>
      <c r="G307" s="18"/>
      <c r="H307" s="18"/>
      <c r="I307" s="27">
        <f>окт.25!I307+F307-E307</f>
        <v>-13750</v>
      </c>
    </row>
    <row r="308" spans="1:9" x14ac:dyDescent="0.25">
      <c r="A308" s="1"/>
      <c r="B308" s="16">
        <v>287</v>
      </c>
      <c r="C308" s="14"/>
      <c r="D308" s="25"/>
      <c r="E308" s="29">
        <v>1250</v>
      </c>
      <c r="F308" s="80"/>
      <c r="G308" s="18"/>
      <c r="H308" s="18"/>
      <c r="I308" s="27">
        <f>окт.25!I308+F308-E308</f>
        <v>-11250</v>
      </c>
    </row>
    <row r="309" spans="1:9" x14ac:dyDescent="0.25">
      <c r="A309" s="15"/>
      <c r="B309" s="16">
        <v>288</v>
      </c>
      <c r="C309" s="14"/>
      <c r="D309" s="25"/>
      <c r="E309" s="29">
        <v>1250</v>
      </c>
      <c r="F309" s="80"/>
      <c r="G309" s="18"/>
      <c r="H309" s="18"/>
      <c r="I309" s="27">
        <f>окт.25!I309+F309-E309</f>
        <v>-2500</v>
      </c>
    </row>
    <row r="310" spans="1:9" x14ac:dyDescent="0.25">
      <c r="A310" s="1"/>
      <c r="B310" s="16">
        <v>289</v>
      </c>
      <c r="C310" s="14"/>
      <c r="D310" s="25"/>
      <c r="E310" s="29">
        <v>1250</v>
      </c>
      <c r="F310" s="80"/>
      <c r="G310" s="18"/>
      <c r="H310" s="18"/>
      <c r="I310" s="27">
        <f>окт.25!I310+F310-E310</f>
        <v>-1250</v>
      </c>
    </row>
    <row r="311" spans="1:9" x14ac:dyDescent="0.25">
      <c r="A311" s="1"/>
      <c r="B311" s="16">
        <v>290</v>
      </c>
      <c r="C311" s="14"/>
      <c r="D311" s="25"/>
      <c r="E311" s="29"/>
      <c r="F311" s="80"/>
      <c r="G311" s="18"/>
      <c r="H311" s="18"/>
      <c r="I311" s="27">
        <f>окт.25!I311+F311-E311</f>
        <v>0</v>
      </c>
    </row>
    <row r="312" spans="1:9" x14ac:dyDescent="0.25">
      <c r="A312" s="1"/>
      <c r="B312" s="16">
        <v>291</v>
      </c>
      <c r="C312" s="14"/>
      <c r="D312" s="25"/>
      <c r="E312" s="29">
        <v>1250</v>
      </c>
      <c r="F312" s="80"/>
      <c r="G312" s="18"/>
      <c r="H312" s="18"/>
      <c r="I312" s="27">
        <f>окт.25!I312+F312-E312</f>
        <v>-2500</v>
      </c>
    </row>
    <row r="313" spans="1:9" x14ac:dyDescent="0.25">
      <c r="A313" s="1"/>
      <c r="B313" s="16">
        <v>292</v>
      </c>
      <c r="C313" s="14"/>
      <c r="D313" s="25"/>
      <c r="E313" s="29">
        <v>1250</v>
      </c>
      <c r="F313" s="80"/>
      <c r="G313" s="18"/>
      <c r="H313" s="18"/>
      <c r="I313" s="27">
        <f>окт.25!I313+F313-E313</f>
        <v>-13750</v>
      </c>
    </row>
    <row r="314" spans="1:9" x14ac:dyDescent="0.25">
      <c r="A314" s="1"/>
      <c r="B314" s="16">
        <v>293</v>
      </c>
      <c r="C314" s="14"/>
      <c r="D314" s="25"/>
      <c r="E314" s="29">
        <v>1250</v>
      </c>
      <c r="F314" s="80"/>
      <c r="G314" s="18"/>
      <c r="H314" s="18"/>
      <c r="I314" s="27">
        <f>окт.25!I314+F314-E314</f>
        <v>-6700</v>
      </c>
    </row>
    <row r="315" spans="1:9" x14ac:dyDescent="0.25">
      <c r="A315" s="1"/>
      <c r="B315" s="16">
        <v>294</v>
      </c>
      <c r="C315" s="14"/>
      <c r="D315" s="25"/>
      <c r="E315" s="29">
        <v>1250</v>
      </c>
      <c r="F315" s="80"/>
      <c r="G315" s="18"/>
      <c r="H315" s="18"/>
      <c r="I315" s="27">
        <f>окт.25!I315+F315-E315</f>
        <v>-13750</v>
      </c>
    </row>
    <row r="316" spans="1:9" x14ac:dyDescent="0.25">
      <c r="A316" s="1"/>
      <c r="B316" s="16">
        <v>295</v>
      </c>
      <c r="C316" s="14"/>
      <c r="D316" s="25"/>
      <c r="E316" s="29">
        <v>1250</v>
      </c>
      <c r="F316" s="80"/>
      <c r="G316" s="18"/>
      <c r="H316" s="18"/>
      <c r="I316" s="27">
        <f>окт.25!I316+F316-E316</f>
        <v>-2600</v>
      </c>
    </row>
    <row r="317" spans="1:9" x14ac:dyDescent="0.25">
      <c r="A317" s="1"/>
      <c r="B317" s="16">
        <v>296</v>
      </c>
      <c r="C317" s="14"/>
      <c r="D317" s="25"/>
      <c r="E317" s="29">
        <v>1250</v>
      </c>
      <c r="F317" s="80"/>
      <c r="G317" s="18"/>
      <c r="H317" s="18"/>
      <c r="I317" s="27">
        <f>окт.25!I317+F317-E317</f>
        <v>-13750</v>
      </c>
    </row>
    <row r="318" spans="1:9" x14ac:dyDescent="0.25">
      <c r="A318" s="1"/>
      <c r="B318" s="16">
        <v>297</v>
      </c>
      <c r="C318" s="14"/>
      <c r="D318" s="25"/>
      <c r="E318" s="29">
        <v>1250</v>
      </c>
      <c r="F318" s="80"/>
      <c r="G318" s="18"/>
      <c r="H318" s="18"/>
      <c r="I318" s="27">
        <f>окт.25!I318+F318-E318</f>
        <v>-13750</v>
      </c>
    </row>
    <row r="319" spans="1:9" x14ac:dyDescent="0.25">
      <c r="A319" s="1"/>
      <c r="B319" s="16">
        <v>298</v>
      </c>
      <c r="C319" s="14"/>
      <c r="D319" s="25"/>
      <c r="E319" s="29">
        <v>1250</v>
      </c>
      <c r="F319" s="80"/>
      <c r="G319" s="18"/>
      <c r="H319" s="18"/>
      <c r="I319" s="27">
        <f>окт.25!I319+F319-E319</f>
        <v>-13750</v>
      </c>
    </row>
    <row r="320" spans="1:9" x14ac:dyDescent="0.25">
      <c r="A320" s="1"/>
      <c r="B320" s="16">
        <v>299</v>
      </c>
      <c r="C320" s="14"/>
      <c r="D320" s="25"/>
      <c r="E320" s="29">
        <v>1250</v>
      </c>
      <c r="F320" s="80"/>
      <c r="G320" s="18"/>
      <c r="H320" s="18"/>
      <c r="I320" s="27">
        <f>окт.25!I320+F320-E320</f>
        <v>-1250</v>
      </c>
    </row>
    <row r="321" spans="1:9" x14ac:dyDescent="0.25">
      <c r="A321" s="1"/>
      <c r="B321" s="16">
        <v>300</v>
      </c>
      <c r="C321" s="14"/>
      <c r="D321" s="25"/>
      <c r="E321" s="29">
        <v>1250</v>
      </c>
      <c r="F321" s="80"/>
      <c r="G321" s="18"/>
      <c r="H321" s="18"/>
      <c r="I321" s="27">
        <f>окт.25!I321+F321-E321</f>
        <v>-10750</v>
      </c>
    </row>
    <row r="322" spans="1:9" x14ac:dyDescent="0.25">
      <c r="A322" s="1"/>
      <c r="B322" s="16">
        <v>301</v>
      </c>
      <c r="C322" s="14"/>
      <c r="D322" s="25"/>
      <c r="E322" s="29">
        <v>1250</v>
      </c>
      <c r="F322" s="80"/>
      <c r="G322" s="18"/>
      <c r="H322" s="18"/>
      <c r="I322" s="27">
        <f>окт.25!I322+F322-E322</f>
        <v>-13750</v>
      </c>
    </row>
    <row r="323" spans="1:9" x14ac:dyDescent="0.25">
      <c r="A323" s="1"/>
      <c r="B323" s="16">
        <v>302</v>
      </c>
      <c r="C323" s="14"/>
      <c r="D323" s="25"/>
      <c r="E323" s="29">
        <v>1250</v>
      </c>
      <c r="F323" s="80"/>
      <c r="G323" s="18"/>
      <c r="H323" s="18"/>
      <c r="I323" s="27">
        <f>окт.25!I323+F323-E323</f>
        <v>-13750</v>
      </c>
    </row>
    <row r="324" spans="1:9" x14ac:dyDescent="0.25">
      <c r="A324" s="1"/>
      <c r="B324" s="16">
        <v>303</v>
      </c>
      <c r="C324" s="14"/>
      <c r="D324" s="25"/>
      <c r="E324" s="29">
        <v>1250</v>
      </c>
      <c r="F324" s="80"/>
      <c r="G324" s="18"/>
      <c r="H324" s="18"/>
      <c r="I324" s="27">
        <f>окт.25!I324+F324-E324</f>
        <v>-5000</v>
      </c>
    </row>
    <row r="325" spans="1:9" x14ac:dyDescent="0.25">
      <c r="A325" s="1"/>
      <c r="B325" s="16">
        <v>304</v>
      </c>
      <c r="C325" s="14"/>
      <c r="D325" s="25"/>
      <c r="E325" s="29"/>
      <c r="F325" s="80"/>
      <c r="G325" s="18"/>
      <c r="H325" s="18"/>
      <c r="I325" s="27">
        <f>окт.25!I325+F325-E325</f>
        <v>0</v>
      </c>
    </row>
    <row r="326" spans="1:9" x14ac:dyDescent="0.25">
      <c r="A326" s="1"/>
      <c r="B326" s="16">
        <v>305</v>
      </c>
      <c r="C326" s="14"/>
      <c r="D326" s="25"/>
      <c r="E326" s="29">
        <v>1250</v>
      </c>
      <c r="F326" s="80"/>
      <c r="G326" s="18"/>
      <c r="H326" s="18"/>
      <c r="I326" s="27">
        <f>окт.25!I326+F326-E326</f>
        <v>-6250</v>
      </c>
    </row>
    <row r="327" spans="1:9" x14ac:dyDescent="0.25">
      <c r="A327" s="25"/>
      <c r="B327" s="16">
        <v>306</v>
      </c>
      <c r="C327" s="62"/>
      <c r="D327" s="25"/>
      <c r="E327" s="29">
        <v>1250</v>
      </c>
      <c r="F327" s="80"/>
      <c r="G327" s="18"/>
      <c r="H327" s="18"/>
      <c r="I327" s="27">
        <f>окт.25!I327+F327-E327</f>
        <v>0</v>
      </c>
    </row>
    <row r="328" spans="1:9" x14ac:dyDescent="0.25">
      <c r="A328" s="25"/>
      <c r="B328" s="16">
        <v>307</v>
      </c>
      <c r="C328" s="45"/>
      <c r="D328" s="25"/>
      <c r="E328" s="29">
        <v>1250</v>
      </c>
      <c r="F328" s="80"/>
      <c r="G328" s="18"/>
      <c r="H328" s="18"/>
      <c r="I328" s="27">
        <f>окт.25!I328+F328-E328</f>
        <v>3750</v>
      </c>
    </row>
    <row r="329" spans="1:9" x14ac:dyDescent="0.25">
      <c r="A329" s="25"/>
      <c r="B329" s="16">
        <v>308</v>
      </c>
      <c r="C329" s="45"/>
      <c r="D329" s="25"/>
      <c r="E329" s="29">
        <v>1250</v>
      </c>
      <c r="F329" s="80"/>
      <c r="G329" s="18"/>
      <c r="H329" s="18"/>
      <c r="I329" s="27">
        <f>окт.25!I329+F329-E329</f>
        <v>-1250</v>
      </c>
    </row>
    <row r="330" spans="1:9" x14ac:dyDescent="0.25">
      <c r="A330" s="25"/>
      <c r="B330" s="16">
        <v>309</v>
      </c>
      <c r="C330" s="45"/>
      <c r="D330" s="25"/>
      <c r="E330" s="29">
        <v>1250</v>
      </c>
      <c r="F330" s="80"/>
      <c r="G330" s="18"/>
      <c r="H330" s="18"/>
      <c r="I330" s="27">
        <f>окт.25!I330+F330-E330</f>
        <v>-1250</v>
      </c>
    </row>
    <row r="331" spans="1:9" x14ac:dyDescent="0.25">
      <c r="A331" s="25"/>
      <c r="B331" s="16">
        <v>310</v>
      </c>
      <c r="C331" s="45"/>
      <c r="D331" s="25"/>
      <c r="E331" s="29">
        <v>1250</v>
      </c>
      <c r="F331" s="80"/>
      <c r="G331" s="18"/>
      <c r="H331" s="18"/>
      <c r="I331" s="27">
        <f>окт.25!I331+F331-E331</f>
        <v>10000</v>
      </c>
    </row>
    <row r="332" spans="1:9" x14ac:dyDescent="0.25">
      <c r="A332" s="25"/>
      <c r="B332" s="16">
        <v>311</v>
      </c>
      <c r="C332" s="45"/>
      <c r="D332" s="25"/>
      <c r="E332" s="29">
        <v>1250</v>
      </c>
      <c r="F332" s="80"/>
      <c r="G332" s="18"/>
      <c r="H332" s="18"/>
      <c r="I332" s="27">
        <f>окт.25!I332+F332-E332</f>
        <v>-1250</v>
      </c>
    </row>
    <row r="333" spans="1:9" x14ac:dyDescent="0.25">
      <c r="A333" s="25"/>
      <c r="B333" s="16">
        <v>312</v>
      </c>
      <c r="C333" s="45"/>
      <c r="D333" s="25"/>
      <c r="E333" s="29">
        <v>1250</v>
      </c>
      <c r="F333" s="80"/>
      <c r="G333" s="18"/>
      <c r="H333" s="18"/>
      <c r="I333" s="27">
        <f>окт.25!I333+F333-E333</f>
        <v>15000</v>
      </c>
    </row>
    <row r="334" spans="1:9" x14ac:dyDescent="0.25">
      <c r="A334" s="40"/>
      <c r="B334" s="16">
        <v>313</v>
      </c>
      <c r="C334" s="45"/>
      <c r="D334" s="25"/>
      <c r="E334" s="29"/>
      <c r="F334" s="80"/>
      <c r="G334" s="18"/>
      <c r="H334" s="18"/>
      <c r="I334" s="27">
        <f>окт.25!I334+F334-E334</f>
        <v>0</v>
      </c>
    </row>
    <row r="335" spans="1:9" x14ac:dyDescent="0.25">
      <c r="A335" s="40"/>
      <c r="B335" s="16">
        <v>314</v>
      </c>
      <c r="C335" s="45"/>
      <c r="D335" s="25"/>
      <c r="E335" s="29">
        <v>1250</v>
      </c>
      <c r="F335" s="80"/>
      <c r="G335" s="18"/>
      <c r="H335" s="18"/>
      <c r="I335" s="27">
        <f>окт.25!I335+F335-E335</f>
        <v>-2750</v>
      </c>
    </row>
    <row r="336" spans="1:9" x14ac:dyDescent="0.25">
      <c r="A336" s="40"/>
      <c r="B336" s="16">
        <v>315</v>
      </c>
      <c r="C336" s="45"/>
      <c r="D336" s="25"/>
      <c r="E336" s="29"/>
      <c r="F336" s="80"/>
      <c r="G336" s="18"/>
      <c r="H336" s="18"/>
      <c r="I336" s="27">
        <f>окт.25!I336+F336-E336</f>
        <v>0</v>
      </c>
    </row>
    <row r="337" spans="1:9" x14ac:dyDescent="0.25">
      <c r="A337" s="40"/>
      <c r="B337" s="16">
        <v>316</v>
      </c>
      <c r="C337" s="14"/>
      <c r="D337" s="25"/>
      <c r="E337" s="29">
        <v>1250</v>
      </c>
      <c r="F337" s="80"/>
      <c r="G337" s="18"/>
      <c r="H337" s="18"/>
      <c r="I337" s="27">
        <f>окт.25!I337+F337-E337</f>
        <v>-1250</v>
      </c>
    </row>
    <row r="338" spans="1:9" x14ac:dyDescent="0.25">
      <c r="C338" s="30"/>
      <c r="D338" s="28"/>
      <c r="E338" s="117">
        <f>SUM(E4:E337)</f>
        <v>363750</v>
      </c>
      <c r="F338" s="115">
        <f>SUM(F4:F337)</f>
        <v>0</v>
      </c>
      <c r="G338" s="28"/>
      <c r="H338" s="28"/>
    </row>
    <row r="339" spans="1:9" x14ac:dyDescent="0.25">
      <c r="C339" s="30"/>
      <c r="D339" s="28"/>
      <c r="F339" s="28"/>
      <c r="G339" s="28"/>
      <c r="H339" s="28"/>
    </row>
    <row r="340" spans="1:9" x14ac:dyDescent="0.25">
      <c r="C340" s="42"/>
    </row>
    <row r="341" spans="1:9" x14ac:dyDescent="0.25">
      <c r="C341" s="42"/>
    </row>
    <row r="342" spans="1:9" x14ac:dyDescent="0.25">
      <c r="C342" s="42"/>
    </row>
    <row r="343" spans="1:9" x14ac:dyDescent="0.25">
      <c r="C343" s="42"/>
    </row>
    <row r="344" spans="1:9" x14ac:dyDescent="0.25">
      <c r="C344" s="42"/>
    </row>
    <row r="345" spans="1:9" x14ac:dyDescent="0.25">
      <c r="C345" s="42"/>
    </row>
    <row r="346" spans="1:9" x14ac:dyDescent="0.25">
      <c r="C346" s="42"/>
    </row>
    <row r="347" spans="1:9" x14ac:dyDescent="0.25">
      <c r="C347" s="42"/>
    </row>
    <row r="348" spans="1:9" x14ac:dyDescent="0.25">
      <c r="C348" s="42"/>
    </row>
    <row r="349" spans="1:9" x14ac:dyDescent="0.25">
      <c r="C349" s="42"/>
    </row>
    <row r="350" spans="1:9" x14ac:dyDescent="0.25">
      <c r="C350" s="42"/>
    </row>
    <row r="351" spans="1:9" x14ac:dyDescent="0.25">
      <c r="C351" s="42"/>
    </row>
    <row r="352" spans="1:9" x14ac:dyDescent="0.25">
      <c r="C352" s="42"/>
    </row>
    <row r="353" spans="3:3" x14ac:dyDescent="0.25">
      <c r="C353" s="42"/>
    </row>
    <row r="354" spans="3:3" x14ac:dyDescent="0.25">
      <c r="C354" s="42"/>
    </row>
    <row r="355" spans="3:3" x14ac:dyDescent="0.25">
      <c r="C355" s="42"/>
    </row>
    <row r="356" spans="3:3" x14ac:dyDescent="0.25">
      <c r="C356" s="42"/>
    </row>
    <row r="357" spans="3:3" x14ac:dyDescent="0.25">
      <c r="C357" s="42"/>
    </row>
    <row r="358" spans="3:3" x14ac:dyDescent="0.25">
      <c r="C358" s="42"/>
    </row>
    <row r="359" spans="3:3" x14ac:dyDescent="0.25">
      <c r="C359" s="42"/>
    </row>
    <row r="360" spans="3:3" x14ac:dyDescent="0.25">
      <c r="C360" s="42"/>
    </row>
    <row r="361" spans="3:3" x14ac:dyDescent="0.25">
      <c r="C361" s="42"/>
    </row>
    <row r="362" spans="3:3" x14ac:dyDescent="0.25">
      <c r="C362" s="42"/>
    </row>
    <row r="363" spans="3:3" x14ac:dyDescent="0.25">
      <c r="C363" s="42"/>
    </row>
    <row r="364" spans="3:3" x14ac:dyDescent="0.25">
      <c r="C364" s="42"/>
    </row>
    <row r="365" spans="3:3" x14ac:dyDescent="0.25">
      <c r="C365" s="42"/>
    </row>
    <row r="366" spans="3:3" x14ac:dyDescent="0.25">
      <c r="C366" s="42"/>
    </row>
    <row r="367" spans="3:3" x14ac:dyDescent="0.25">
      <c r="C367" s="42"/>
    </row>
    <row r="368" spans="3:3" x14ac:dyDescent="0.25">
      <c r="C368" s="42"/>
    </row>
    <row r="369" spans="3:3" x14ac:dyDescent="0.25">
      <c r="C369" s="42"/>
    </row>
    <row r="370" spans="3:3" x14ac:dyDescent="0.25">
      <c r="C370" s="42"/>
    </row>
    <row r="371" spans="3:3" x14ac:dyDescent="0.25">
      <c r="C371" s="42"/>
    </row>
    <row r="372" spans="3:3" x14ac:dyDescent="0.25">
      <c r="C372" s="42"/>
    </row>
    <row r="373" spans="3:3" x14ac:dyDescent="0.25">
      <c r="C373" s="42"/>
    </row>
    <row r="374" spans="3:3" x14ac:dyDescent="0.25">
      <c r="C374" s="42"/>
    </row>
    <row r="375" spans="3:3" x14ac:dyDescent="0.25">
      <c r="C375" s="42"/>
    </row>
    <row r="376" spans="3:3" x14ac:dyDescent="0.25">
      <c r="C376" s="42"/>
    </row>
    <row r="377" spans="3:3" x14ac:dyDescent="0.25">
      <c r="C377" s="42"/>
    </row>
    <row r="378" spans="3:3" x14ac:dyDescent="0.25">
      <c r="C378" s="42"/>
    </row>
    <row r="379" spans="3:3" x14ac:dyDescent="0.25">
      <c r="C379" s="42"/>
    </row>
    <row r="380" spans="3:3" x14ac:dyDescent="0.25">
      <c r="C380" s="42"/>
    </row>
    <row r="381" spans="3:3" x14ac:dyDescent="0.25">
      <c r="C381" s="42"/>
    </row>
    <row r="382" spans="3:3" x14ac:dyDescent="0.25">
      <c r="C382" s="42"/>
    </row>
    <row r="383" spans="3:3" x14ac:dyDescent="0.25">
      <c r="C383" s="42"/>
    </row>
    <row r="384" spans="3:3" x14ac:dyDescent="0.25">
      <c r="C384" s="42"/>
    </row>
    <row r="385" spans="3:3" x14ac:dyDescent="0.25">
      <c r="C385" s="42"/>
    </row>
    <row r="386" spans="3:3" x14ac:dyDescent="0.25">
      <c r="C386" s="42"/>
    </row>
    <row r="387" spans="3:3" x14ac:dyDescent="0.25">
      <c r="C387" s="42"/>
    </row>
    <row r="388" spans="3:3" x14ac:dyDescent="0.25">
      <c r="C388" s="42"/>
    </row>
    <row r="389" spans="3:3" x14ac:dyDescent="0.25">
      <c r="C389" s="42"/>
    </row>
    <row r="390" spans="3:3" x14ac:dyDescent="0.25">
      <c r="C390" s="42"/>
    </row>
    <row r="391" spans="3:3" x14ac:dyDescent="0.25">
      <c r="C391" s="42"/>
    </row>
    <row r="392" spans="3:3" x14ac:dyDescent="0.25">
      <c r="C392" s="42"/>
    </row>
    <row r="393" spans="3:3" x14ac:dyDescent="0.25">
      <c r="C393" s="42"/>
    </row>
    <row r="394" spans="3:3" x14ac:dyDescent="0.25">
      <c r="C394" s="42"/>
    </row>
    <row r="395" spans="3:3" x14ac:dyDescent="0.25">
      <c r="C395" s="42"/>
    </row>
    <row r="396" spans="3:3" x14ac:dyDescent="0.25">
      <c r="C396" s="42"/>
    </row>
    <row r="397" spans="3:3" x14ac:dyDescent="0.25">
      <c r="C397" s="42"/>
    </row>
    <row r="398" spans="3:3" x14ac:dyDescent="0.25">
      <c r="C398" s="42"/>
    </row>
    <row r="399" spans="3:3" x14ac:dyDescent="0.25">
      <c r="C399" s="42"/>
    </row>
    <row r="400" spans="3:3" x14ac:dyDescent="0.25">
      <c r="C400" s="42"/>
    </row>
    <row r="401" spans="3:3" x14ac:dyDescent="0.25">
      <c r="C401" s="42"/>
    </row>
    <row r="402" spans="3:3" x14ac:dyDescent="0.25">
      <c r="C402" s="42"/>
    </row>
    <row r="403" spans="3:3" x14ac:dyDescent="0.25">
      <c r="C403" s="42"/>
    </row>
    <row r="404" spans="3:3" x14ac:dyDescent="0.25">
      <c r="C404" s="42"/>
    </row>
    <row r="405" spans="3:3" x14ac:dyDescent="0.25">
      <c r="C405" s="42"/>
    </row>
    <row r="406" spans="3:3" x14ac:dyDescent="0.25">
      <c r="C406" s="42"/>
    </row>
    <row r="407" spans="3:3" x14ac:dyDescent="0.25">
      <c r="C407" s="42"/>
    </row>
    <row r="408" spans="3:3" x14ac:dyDescent="0.25">
      <c r="C408" s="42"/>
    </row>
    <row r="409" spans="3:3" x14ac:dyDescent="0.25">
      <c r="C409" s="42"/>
    </row>
    <row r="410" spans="3:3" x14ac:dyDescent="0.25">
      <c r="C410" s="42"/>
    </row>
    <row r="411" spans="3:3" x14ac:dyDescent="0.25">
      <c r="C411" s="42"/>
    </row>
    <row r="412" spans="3:3" x14ac:dyDescent="0.25">
      <c r="C412" s="42"/>
    </row>
    <row r="413" spans="3:3" x14ac:dyDescent="0.25">
      <c r="C413" s="42"/>
    </row>
    <row r="414" spans="3:3" x14ac:dyDescent="0.25">
      <c r="C414" s="42"/>
    </row>
    <row r="415" spans="3:3" x14ac:dyDescent="0.25">
      <c r="C415" s="42"/>
    </row>
    <row r="416" spans="3:3" x14ac:dyDescent="0.25">
      <c r="C416" s="42"/>
    </row>
    <row r="417" spans="3:3" x14ac:dyDescent="0.25">
      <c r="C417" s="42"/>
    </row>
    <row r="418" spans="3:3" x14ac:dyDescent="0.25">
      <c r="C418" s="42"/>
    </row>
    <row r="419" spans="3:3" x14ac:dyDescent="0.25">
      <c r="C419" s="42"/>
    </row>
    <row r="420" spans="3:3" x14ac:dyDescent="0.25">
      <c r="C420" s="42"/>
    </row>
    <row r="421" spans="3:3" x14ac:dyDescent="0.25">
      <c r="C421" s="42"/>
    </row>
    <row r="422" spans="3:3" x14ac:dyDescent="0.25">
      <c r="C422" s="42"/>
    </row>
    <row r="423" spans="3:3" x14ac:dyDescent="0.25">
      <c r="C423" s="42"/>
    </row>
    <row r="424" spans="3:3" x14ac:dyDescent="0.25">
      <c r="C424" s="42"/>
    </row>
    <row r="425" spans="3:3" x14ac:dyDescent="0.25">
      <c r="C425" s="42"/>
    </row>
    <row r="426" spans="3:3" x14ac:dyDescent="0.25">
      <c r="C426" s="42"/>
    </row>
    <row r="427" spans="3:3" x14ac:dyDescent="0.25">
      <c r="C427" s="42"/>
    </row>
    <row r="428" spans="3:3" x14ac:dyDescent="0.25">
      <c r="C428" s="42"/>
    </row>
    <row r="429" spans="3:3" x14ac:dyDescent="0.25">
      <c r="C429" s="42"/>
    </row>
    <row r="430" spans="3:3" x14ac:dyDescent="0.25">
      <c r="C430" s="42"/>
    </row>
    <row r="431" spans="3:3" x14ac:dyDescent="0.25">
      <c r="C431" s="42"/>
    </row>
    <row r="432" spans="3:3" x14ac:dyDescent="0.25">
      <c r="C432" s="42"/>
    </row>
    <row r="433" spans="3:3" x14ac:dyDescent="0.25">
      <c r="C433" s="42"/>
    </row>
    <row r="434" spans="3:3" x14ac:dyDescent="0.25">
      <c r="C434" s="42"/>
    </row>
    <row r="435" spans="3:3" x14ac:dyDescent="0.25">
      <c r="C435" s="42"/>
    </row>
    <row r="436" spans="3:3" x14ac:dyDescent="0.25">
      <c r="C436" s="42"/>
    </row>
    <row r="437" spans="3:3" x14ac:dyDescent="0.25">
      <c r="C437" s="42"/>
    </row>
    <row r="438" spans="3:3" x14ac:dyDescent="0.25">
      <c r="C438" s="42"/>
    </row>
    <row r="439" spans="3:3" x14ac:dyDescent="0.25">
      <c r="C439" s="42"/>
    </row>
    <row r="440" spans="3:3" x14ac:dyDescent="0.25">
      <c r="C440" s="42"/>
    </row>
    <row r="441" spans="3:3" x14ac:dyDescent="0.25">
      <c r="C441" s="42"/>
    </row>
    <row r="442" spans="3:3" x14ac:dyDescent="0.25">
      <c r="C442" s="42"/>
    </row>
    <row r="443" spans="3:3" x14ac:dyDescent="0.25">
      <c r="C443" s="42"/>
    </row>
    <row r="444" spans="3:3" x14ac:dyDescent="0.25">
      <c r="C444" s="42"/>
    </row>
    <row r="445" spans="3:3" x14ac:dyDescent="0.25">
      <c r="C445" s="42"/>
    </row>
    <row r="446" spans="3:3" x14ac:dyDescent="0.25">
      <c r="C446" s="42"/>
    </row>
    <row r="447" spans="3:3" x14ac:dyDescent="0.25">
      <c r="C447" s="42"/>
    </row>
    <row r="448" spans="3:3" x14ac:dyDescent="0.25">
      <c r="C448" s="42"/>
    </row>
    <row r="449" spans="3:3" x14ac:dyDescent="0.25">
      <c r="C449" s="42"/>
    </row>
    <row r="450" spans="3:3" x14ac:dyDescent="0.25">
      <c r="C450" s="42"/>
    </row>
    <row r="451" spans="3:3" x14ac:dyDescent="0.25">
      <c r="C451" s="42"/>
    </row>
    <row r="452" spans="3:3" x14ac:dyDescent="0.25">
      <c r="C452" s="42"/>
    </row>
    <row r="453" spans="3:3" x14ac:dyDescent="0.25">
      <c r="C453" s="42"/>
    </row>
    <row r="454" spans="3:3" x14ac:dyDescent="0.25">
      <c r="C454" s="42"/>
    </row>
    <row r="455" spans="3:3" x14ac:dyDescent="0.25">
      <c r="C455" s="42"/>
    </row>
    <row r="456" spans="3:3" x14ac:dyDescent="0.25">
      <c r="C456" s="42"/>
    </row>
    <row r="457" spans="3:3" x14ac:dyDescent="0.25">
      <c r="C457" s="42"/>
    </row>
    <row r="458" spans="3:3" x14ac:dyDescent="0.25">
      <c r="C458" s="42"/>
    </row>
    <row r="459" spans="3:3" x14ac:dyDescent="0.25">
      <c r="C459" s="42"/>
    </row>
    <row r="460" spans="3:3" x14ac:dyDescent="0.25">
      <c r="C460" s="42"/>
    </row>
    <row r="461" spans="3:3" x14ac:dyDescent="0.25">
      <c r="C461" s="42"/>
    </row>
    <row r="462" spans="3:3" x14ac:dyDescent="0.25">
      <c r="C462" s="42"/>
    </row>
    <row r="463" spans="3:3" x14ac:dyDescent="0.25">
      <c r="C463" s="42"/>
    </row>
    <row r="464" spans="3:3" x14ac:dyDescent="0.25">
      <c r="C464" s="42"/>
    </row>
    <row r="465" spans="3:3" x14ac:dyDescent="0.25">
      <c r="C465" s="42"/>
    </row>
    <row r="466" spans="3:3" x14ac:dyDescent="0.25">
      <c r="C466" s="42"/>
    </row>
    <row r="467" spans="3:3" x14ac:dyDescent="0.25">
      <c r="C467" s="42"/>
    </row>
    <row r="468" spans="3:3" x14ac:dyDescent="0.25">
      <c r="C468" s="42"/>
    </row>
    <row r="469" spans="3:3" x14ac:dyDescent="0.25">
      <c r="C469" s="42"/>
    </row>
    <row r="470" spans="3:3" x14ac:dyDescent="0.25">
      <c r="C470" s="42"/>
    </row>
  </sheetData>
  <mergeCells count="1">
    <mergeCell ref="C1:I2"/>
  </mergeCells>
  <conditionalFormatting sqref="I1:I337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3">
    <tabColor theme="3" tint="0.39997558519241921"/>
  </sheetPr>
  <dimension ref="A1:I470"/>
  <sheetViews>
    <sheetView workbookViewId="0">
      <selection activeCell="B4" sqref="B4:B337"/>
    </sheetView>
  </sheetViews>
  <sheetFormatPr defaultColWidth="9.140625" defaultRowHeight="15" x14ac:dyDescent="0.25"/>
  <cols>
    <col min="1" max="2" width="9.140625" style="28"/>
    <col min="3" max="3" width="15.85546875" style="28" customWidth="1"/>
    <col min="4" max="4" width="9.140625" style="28"/>
    <col min="5" max="5" width="10.28515625" style="28" bestFit="1" customWidth="1"/>
    <col min="6" max="6" width="10.7109375" style="28" bestFit="1" customWidth="1"/>
    <col min="7" max="7" width="15.5703125" style="28" customWidth="1"/>
    <col min="8" max="8" width="10.140625" style="28" bestFit="1" customWidth="1"/>
    <col min="9" max="9" width="15" style="28" customWidth="1"/>
    <col min="10" max="16384" width="9.140625" style="28"/>
  </cols>
  <sheetData>
    <row r="1" spans="1:9" x14ac:dyDescent="0.25">
      <c r="A1" s="20" t="s">
        <v>0</v>
      </c>
      <c r="B1" s="25" t="s">
        <v>1</v>
      </c>
      <c r="C1" s="139">
        <v>45992</v>
      </c>
      <c r="D1" s="140"/>
      <c r="E1" s="141"/>
      <c r="F1" s="142"/>
      <c r="G1" s="143"/>
      <c r="H1" s="140"/>
      <c r="I1" s="144"/>
    </row>
    <row r="2" spans="1:9" x14ac:dyDescent="0.25">
      <c r="A2" s="21" t="s">
        <v>2</v>
      </c>
      <c r="B2" s="22" t="s">
        <v>3</v>
      </c>
      <c r="C2" s="145"/>
      <c r="D2" s="146"/>
      <c r="E2" s="147"/>
      <c r="F2" s="148"/>
      <c r="G2" s="149"/>
      <c r="H2" s="146"/>
      <c r="I2" s="150"/>
    </row>
    <row r="3" spans="1:9" ht="30" x14ac:dyDescent="0.25">
      <c r="A3" s="25"/>
      <c r="B3" s="25" t="s">
        <v>4</v>
      </c>
      <c r="C3" s="45" t="s">
        <v>5</v>
      </c>
      <c r="D3" s="25" t="s">
        <v>6</v>
      </c>
      <c r="E3" s="29" t="s">
        <v>7</v>
      </c>
      <c r="F3" s="24" t="s">
        <v>8</v>
      </c>
      <c r="G3" s="18" t="s">
        <v>9</v>
      </c>
      <c r="H3" s="25" t="s">
        <v>10</v>
      </c>
      <c r="I3" s="26" t="s">
        <v>11</v>
      </c>
    </row>
    <row r="4" spans="1:9" x14ac:dyDescent="0.25">
      <c r="A4" s="14"/>
      <c r="B4" s="1">
        <v>1</v>
      </c>
      <c r="C4" s="61"/>
      <c r="D4" s="25"/>
      <c r="E4" s="29"/>
      <c r="F4" s="80"/>
      <c r="G4" s="18"/>
      <c r="H4" s="18"/>
      <c r="I4" s="27">
        <f>ноя.25!I4+F4-E4</f>
        <v>-1250</v>
      </c>
    </row>
    <row r="5" spans="1:9" x14ac:dyDescent="0.25">
      <c r="A5" s="1"/>
      <c r="B5" s="16">
        <v>2</v>
      </c>
      <c r="C5" s="62"/>
      <c r="D5" s="25"/>
      <c r="E5" s="29"/>
      <c r="F5" s="80"/>
      <c r="G5" s="18"/>
      <c r="H5" s="18"/>
      <c r="I5" s="27">
        <f>ноя.25!I5+F5-E5</f>
        <v>1250</v>
      </c>
    </row>
    <row r="6" spans="1:9" x14ac:dyDescent="0.25">
      <c r="A6" s="1"/>
      <c r="B6" s="16">
        <v>3</v>
      </c>
      <c r="C6" s="14"/>
      <c r="D6" s="25"/>
      <c r="E6" s="29"/>
      <c r="F6" s="80"/>
      <c r="G6" s="18"/>
      <c r="H6" s="18"/>
      <c r="I6" s="27">
        <f>ноя.25!I6+F6-E6</f>
        <v>0</v>
      </c>
    </row>
    <row r="7" spans="1:9" x14ac:dyDescent="0.25">
      <c r="A7" s="1"/>
      <c r="B7" s="16">
        <v>4</v>
      </c>
      <c r="C7" s="14"/>
      <c r="D7" s="25"/>
      <c r="E7" s="29"/>
      <c r="F7" s="80"/>
      <c r="G7" s="18"/>
      <c r="H7" s="18"/>
      <c r="I7" s="27">
        <f>ноя.25!I7+F7-E7</f>
        <v>-1250</v>
      </c>
    </row>
    <row r="8" spans="1:9" x14ac:dyDescent="0.25">
      <c r="A8" s="1"/>
      <c r="B8" s="16">
        <v>5</v>
      </c>
      <c r="C8" s="14"/>
      <c r="D8" s="25"/>
      <c r="E8" s="29"/>
      <c r="F8" s="80"/>
      <c r="G8" s="18"/>
      <c r="H8" s="18"/>
      <c r="I8" s="27">
        <f>ноя.25!I8+F8-E8</f>
        <v>-3750</v>
      </c>
    </row>
    <row r="9" spans="1:9" x14ac:dyDescent="0.25">
      <c r="A9" s="1"/>
      <c r="B9" s="16">
        <v>6</v>
      </c>
      <c r="C9" s="14"/>
      <c r="D9" s="25"/>
      <c r="E9" s="29"/>
      <c r="F9" s="80"/>
      <c r="G9" s="18"/>
      <c r="H9" s="18"/>
      <c r="I9" s="27">
        <f>ноя.25!I9+F9-E9</f>
        <v>-3750</v>
      </c>
    </row>
    <row r="10" spans="1:9" x14ac:dyDescent="0.25">
      <c r="A10" s="1"/>
      <c r="B10" s="16">
        <v>7</v>
      </c>
      <c r="C10" s="63"/>
      <c r="D10" s="25"/>
      <c r="E10" s="29"/>
      <c r="F10" s="80"/>
      <c r="G10" s="18"/>
      <c r="H10" s="18"/>
      <c r="I10" s="27">
        <f>ноя.25!I10+F10-E10</f>
        <v>-3750</v>
      </c>
    </row>
    <row r="11" spans="1:9" x14ac:dyDescent="0.25">
      <c r="A11" s="1"/>
      <c r="B11" s="16">
        <v>8</v>
      </c>
      <c r="C11" s="63"/>
      <c r="D11" s="25"/>
      <c r="E11" s="29"/>
      <c r="F11" s="80"/>
      <c r="G11" s="18"/>
      <c r="H11" s="18"/>
      <c r="I11" s="27">
        <f>ноя.25!I11+F11-E11</f>
        <v>2500</v>
      </c>
    </row>
    <row r="12" spans="1:9" x14ac:dyDescent="0.25">
      <c r="A12" s="1"/>
      <c r="B12" s="16">
        <v>9</v>
      </c>
      <c r="C12" s="14"/>
      <c r="D12" s="25"/>
      <c r="E12" s="29"/>
      <c r="F12" s="80"/>
      <c r="G12" s="18"/>
      <c r="H12" s="18"/>
      <c r="I12" s="27">
        <f>ноя.25!I12+F12-E12</f>
        <v>16250</v>
      </c>
    </row>
    <row r="13" spans="1:9" x14ac:dyDescent="0.25">
      <c r="A13" s="1"/>
      <c r="B13" s="16">
        <v>10</v>
      </c>
      <c r="C13" s="14"/>
      <c r="D13" s="25"/>
      <c r="E13" s="29"/>
      <c r="F13" s="80"/>
      <c r="G13" s="18"/>
      <c r="H13" s="18"/>
      <c r="I13" s="27">
        <f>ноя.25!I13+F13-E13</f>
        <v>0</v>
      </c>
    </row>
    <row r="14" spans="1:9" x14ac:dyDescent="0.25">
      <c r="A14" s="1"/>
      <c r="B14" s="16">
        <v>11</v>
      </c>
      <c r="C14" s="14"/>
      <c r="D14" s="25"/>
      <c r="E14" s="29"/>
      <c r="F14" s="80"/>
      <c r="G14" s="18"/>
      <c r="H14" s="18"/>
      <c r="I14" s="27">
        <f>ноя.25!I14+F14-E14</f>
        <v>-1250</v>
      </c>
    </row>
    <row r="15" spans="1:9" x14ac:dyDescent="0.25">
      <c r="A15" s="2"/>
      <c r="B15" s="16">
        <v>12</v>
      </c>
      <c r="C15" s="14"/>
      <c r="D15" s="25"/>
      <c r="E15" s="29"/>
      <c r="F15" s="80"/>
      <c r="G15" s="18"/>
      <c r="H15" s="18"/>
      <c r="I15" s="27">
        <f>ноя.25!I15+F15-E15</f>
        <v>-1250</v>
      </c>
    </row>
    <row r="16" spans="1:9" x14ac:dyDescent="0.25">
      <c r="A16" s="1"/>
      <c r="B16" s="16">
        <v>13</v>
      </c>
      <c r="C16" s="14"/>
      <c r="D16" s="25"/>
      <c r="E16" s="29"/>
      <c r="F16" s="80"/>
      <c r="G16" s="18"/>
      <c r="H16" s="18"/>
      <c r="I16" s="27">
        <f>ноя.25!I16+F16-E16</f>
        <v>-13750</v>
      </c>
    </row>
    <row r="17" spans="1:9" x14ac:dyDescent="0.25">
      <c r="A17" s="1"/>
      <c r="B17" s="16">
        <v>14</v>
      </c>
      <c r="C17" s="14"/>
      <c r="D17" s="25"/>
      <c r="E17" s="29"/>
      <c r="F17" s="80"/>
      <c r="G17" s="18"/>
      <c r="H17" s="18"/>
      <c r="I17" s="27">
        <f>ноя.25!I17+F17-E17</f>
        <v>1501</v>
      </c>
    </row>
    <row r="18" spans="1:9" x14ac:dyDescent="0.25">
      <c r="A18" s="1"/>
      <c r="B18" s="16" t="s">
        <v>20</v>
      </c>
      <c r="C18" s="14"/>
      <c r="D18" s="25"/>
      <c r="E18" s="29"/>
      <c r="F18" s="80"/>
      <c r="G18" s="18"/>
      <c r="H18" s="18"/>
      <c r="I18" s="27">
        <f>ноя.25!I18+F18-E18</f>
        <v>-2750</v>
      </c>
    </row>
    <row r="19" spans="1:9" x14ac:dyDescent="0.25">
      <c r="A19" s="1"/>
      <c r="B19" s="16" t="s">
        <v>15</v>
      </c>
      <c r="C19" s="14"/>
      <c r="D19" s="25"/>
      <c r="E19" s="29"/>
      <c r="F19" s="80"/>
      <c r="G19" s="18"/>
      <c r="H19" s="18"/>
      <c r="I19" s="27">
        <f>ноя.25!I19+F19-E19</f>
        <v>-2750</v>
      </c>
    </row>
    <row r="20" spans="1:9" x14ac:dyDescent="0.25">
      <c r="A20" s="1"/>
      <c r="B20" s="16" t="s">
        <v>19</v>
      </c>
      <c r="C20" s="14"/>
      <c r="D20" s="25"/>
      <c r="E20" s="29"/>
      <c r="F20" s="80"/>
      <c r="G20" s="18"/>
      <c r="H20" s="18"/>
      <c r="I20" s="27">
        <f>ноя.25!I20+F20-E20</f>
        <v>-3750</v>
      </c>
    </row>
    <row r="21" spans="1:9" x14ac:dyDescent="0.25">
      <c r="A21" s="1"/>
      <c r="B21" s="16">
        <v>15</v>
      </c>
      <c r="C21" s="14"/>
      <c r="D21" s="25"/>
      <c r="E21" s="29"/>
      <c r="F21" s="80"/>
      <c r="G21" s="18"/>
      <c r="H21" s="18"/>
      <c r="I21" s="27">
        <f>ноя.25!I21+F21-E21</f>
        <v>0</v>
      </c>
    </row>
    <row r="22" spans="1:9" x14ac:dyDescent="0.25">
      <c r="A22" s="1"/>
      <c r="B22" s="16" t="s">
        <v>17</v>
      </c>
      <c r="C22" s="14"/>
      <c r="D22" s="25"/>
      <c r="E22" s="29"/>
      <c r="F22" s="80"/>
      <c r="G22" s="18"/>
      <c r="H22" s="18"/>
      <c r="I22" s="27">
        <f>ноя.25!I22+F22-E22</f>
        <v>-3300</v>
      </c>
    </row>
    <row r="23" spans="1:9" x14ac:dyDescent="0.25">
      <c r="A23" s="1"/>
      <c r="B23" s="16" t="s">
        <v>27</v>
      </c>
      <c r="C23" s="14"/>
      <c r="D23" s="25"/>
      <c r="E23" s="29"/>
      <c r="F23" s="80"/>
      <c r="G23" s="18"/>
      <c r="H23" s="18"/>
      <c r="I23" s="27">
        <f>ноя.25!I23+F23-E23</f>
        <v>-13750</v>
      </c>
    </row>
    <row r="24" spans="1:9" x14ac:dyDescent="0.25">
      <c r="A24" s="1"/>
      <c r="B24" s="16">
        <v>16</v>
      </c>
      <c r="C24" s="63"/>
      <c r="D24" s="25"/>
      <c r="E24" s="29"/>
      <c r="F24" s="80"/>
      <c r="G24" s="18"/>
      <c r="H24" s="18"/>
      <c r="I24" s="27">
        <f>ноя.25!I24+F24-E24</f>
        <v>-1250</v>
      </c>
    </row>
    <row r="25" spans="1:9" x14ac:dyDescent="0.25">
      <c r="A25" s="1"/>
      <c r="B25" s="16">
        <v>17</v>
      </c>
      <c r="C25" s="14"/>
      <c r="D25" s="25"/>
      <c r="E25" s="29"/>
      <c r="F25" s="80"/>
      <c r="G25" s="18"/>
      <c r="H25" s="18"/>
      <c r="I25" s="27">
        <f>ноя.25!I25+F25-E25</f>
        <v>-13750</v>
      </c>
    </row>
    <row r="26" spans="1:9" x14ac:dyDescent="0.25">
      <c r="A26" s="1"/>
      <c r="B26" s="16">
        <v>18</v>
      </c>
      <c r="C26" s="14"/>
      <c r="D26" s="25"/>
      <c r="E26" s="29"/>
      <c r="F26" s="80"/>
      <c r="G26" s="18"/>
      <c r="H26" s="18"/>
      <c r="I26" s="27">
        <f>ноя.25!I26+F26-E26</f>
        <v>9250</v>
      </c>
    </row>
    <row r="27" spans="1:9" x14ac:dyDescent="0.25">
      <c r="A27" s="15"/>
      <c r="B27" s="16">
        <v>19</v>
      </c>
      <c r="C27" s="64"/>
      <c r="D27" s="25"/>
      <c r="E27" s="29"/>
      <c r="F27" s="80"/>
      <c r="G27" s="18"/>
      <c r="H27" s="18"/>
      <c r="I27" s="27">
        <f>ноя.25!I27+F27-E27</f>
        <v>27500</v>
      </c>
    </row>
    <row r="28" spans="1:9" x14ac:dyDescent="0.25">
      <c r="A28" s="15"/>
      <c r="B28" s="16">
        <v>20</v>
      </c>
      <c r="C28" s="14"/>
      <c r="D28" s="25"/>
      <c r="E28" s="29"/>
      <c r="F28" s="80"/>
      <c r="G28" s="18"/>
      <c r="H28" s="18"/>
      <c r="I28" s="27">
        <f>ноя.25!I28+F28-E28</f>
        <v>-1250</v>
      </c>
    </row>
    <row r="29" spans="1:9" x14ac:dyDescent="0.25">
      <c r="A29" s="2"/>
      <c r="B29" s="16">
        <v>21</v>
      </c>
      <c r="C29" s="14"/>
      <c r="D29" s="25"/>
      <c r="E29" s="29"/>
      <c r="F29" s="80"/>
      <c r="G29" s="18"/>
      <c r="H29" s="18"/>
      <c r="I29" s="27">
        <f>ноя.25!I29+F29-E29</f>
        <v>-7500</v>
      </c>
    </row>
    <row r="30" spans="1:9" x14ac:dyDescent="0.25">
      <c r="A30" s="15"/>
      <c r="B30" s="16">
        <v>22</v>
      </c>
      <c r="C30" s="14"/>
      <c r="D30" s="25"/>
      <c r="E30" s="29"/>
      <c r="F30" s="80"/>
      <c r="G30" s="18"/>
      <c r="H30" s="18"/>
      <c r="I30" s="27">
        <f>ноя.25!I30+F30-E30</f>
        <v>-1250</v>
      </c>
    </row>
    <row r="31" spans="1:9" x14ac:dyDescent="0.25">
      <c r="A31" s="1"/>
      <c r="B31" s="16">
        <v>23</v>
      </c>
      <c r="C31" s="14"/>
      <c r="D31" s="25"/>
      <c r="E31" s="29"/>
      <c r="F31" s="80"/>
      <c r="G31" s="18"/>
      <c r="H31" s="18"/>
      <c r="I31" s="27">
        <f>ноя.25!I31+F31-E31</f>
        <v>-2500</v>
      </c>
    </row>
    <row r="32" spans="1:9" x14ac:dyDescent="0.25">
      <c r="A32" s="1"/>
      <c r="B32" s="16">
        <v>24</v>
      </c>
      <c r="C32" s="14"/>
      <c r="D32" s="25"/>
      <c r="E32" s="29"/>
      <c r="F32" s="80"/>
      <c r="G32" s="18"/>
      <c r="H32" s="18"/>
      <c r="I32" s="27">
        <f>ноя.25!I32+F32-E32</f>
        <v>-4000</v>
      </c>
    </row>
    <row r="33" spans="1:9" x14ac:dyDescent="0.25">
      <c r="A33" s="2"/>
      <c r="B33" s="16">
        <v>25</v>
      </c>
      <c r="C33" s="14"/>
      <c r="D33" s="25"/>
      <c r="E33" s="29"/>
      <c r="F33" s="80"/>
      <c r="G33" s="18"/>
      <c r="H33" s="18"/>
      <c r="I33" s="27">
        <f>ноя.25!I33+F33-E33</f>
        <v>65000</v>
      </c>
    </row>
    <row r="34" spans="1:9" x14ac:dyDescent="0.25">
      <c r="A34" s="1"/>
      <c r="B34" s="16">
        <v>26</v>
      </c>
      <c r="C34" s="14"/>
      <c r="D34" s="25"/>
      <c r="E34" s="29"/>
      <c r="F34" s="80"/>
      <c r="G34" s="18"/>
      <c r="H34" s="18"/>
      <c r="I34" s="27">
        <f>ноя.25!I34+F34-E34</f>
        <v>-13750</v>
      </c>
    </row>
    <row r="35" spans="1:9" x14ac:dyDescent="0.25">
      <c r="A35" s="1"/>
      <c r="B35" s="16" t="s">
        <v>54</v>
      </c>
      <c r="C35" s="14"/>
      <c r="D35" s="25"/>
      <c r="E35" s="29"/>
      <c r="F35" s="80"/>
      <c r="G35" s="18"/>
      <c r="H35" s="18"/>
      <c r="I35" s="27">
        <f>ноя.25!I35+F35-E35</f>
        <v>10000</v>
      </c>
    </row>
    <row r="36" spans="1:9" x14ac:dyDescent="0.25">
      <c r="A36" s="1"/>
      <c r="B36" s="16">
        <v>27</v>
      </c>
      <c r="C36" s="14"/>
      <c r="D36" s="25"/>
      <c r="E36" s="29"/>
      <c r="F36" s="80"/>
      <c r="G36" s="18"/>
      <c r="H36" s="18"/>
      <c r="I36" s="27">
        <f>ноя.25!I36+F36-E36</f>
        <v>-1250</v>
      </c>
    </row>
    <row r="37" spans="1:9" x14ac:dyDescent="0.25">
      <c r="A37" s="1"/>
      <c r="B37" s="16">
        <v>28</v>
      </c>
      <c r="C37" s="14"/>
      <c r="D37" s="25"/>
      <c r="E37" s="29"/>
      <c r="F37" s="80"/>
      <c r="G37" s="18"/>
      <c r="H37" s="18"/>
      <c r="I37" s="27">
        <f>ноя.25!I37+F37-E37</f>
        <v>-3750</v>
      </c>
    </row>
    <row r="38" spans="1:9" x14ac:dyDescent="0.25">
      <c r="A38" s="15"/>
      <c r="B38" s="16">
        <v>29</v>
      </c>
      <c r="C38" s="65"/>
      <c r="D38" s="25"/>
      <c r="E38" s="29"/>
      <c r="F38" s="80"/>
      <c r="G38" s="18"/>
      <c r="H38" s="18"/>
      <c r="I38" s="27">
        <f>ноя.25!I38+F38-E38</f>
        <v>-3750</v>
      </c>
    </row>
    <row r="39" spans="1:9" x14ac:dyDescent="0.25">
      <c r="A39" s="15"/>
      <c r="B39" s="16">
        <v>30</v>
      </c>
      <c r="C39" s="14"/>
      <c r="D39" s="25"/>
      <c r="E39" s="29"/>
      <c r="F39" s="80"/>
      <c r="G39" s="18"/>
      <c r="H39" s="18"/>
      <c r="I39" s="27">
        <f>ноя.25!I39+F39-E39</f>
        <v>0</v>
      </c>
    </row>
    <row r="40" spans="1:9" x14ac:dyDescent="0.25">
      <c r="A40" s="15"/>
      <c r="B40" s="16">
        <v>31</v>
      </c>
      <c r="C40" s="14"/>
      <c r="D40" s="25"/>
      <c r="E40" s="29"/>
      <c r="F40" s="80"/>
      <c r="G40" s="18"/>
      <c r="H40" s="18"/>
      <c r="I40" s="27">
        <f>ноя.25!I40+F40-E40</f>
        <v>-7500</v>
      </c>
    </row>
    <row r="41" spans="1:9" x14ac:dyDescent="0.25">
      <c r="A41" s="15"/>
      <c r="B41" s="16">
        <v>32</v>
      </c>
      <c r="C41" s="14"/>
      <c r="D41" s="25"/>
      <c r="E41" s="29"/>
      <c r="F41" s="80"/>
      <c r="G41" s="18"/>
      <c r="H41" s="18"/>
      <c r="I41" s="27">
        <f>ноя.25!I41+F41-E41</f>
        <v>-3750</v>
      </c>
    </row>
    <row r="42" spans="1:9" x14ac:dyDescent="0.25">
      <c r="A42" s="2"/>
      <c r="B42" s="16">
        <v>33</v>
      </c>
      <c r="C42" s="14"/>
      <c r="D42" s="25"/>
      <c r="E42" s="29"/>
      <c r="F42" s="80"/>
      <c r="G42" s="18"/>
      <c r="H42" s="18"/>
      <c r="I42" s="27">
        <f>ноя.25!I42+F42-E42</f>
        <v>-1250</v>
      </c>
    </row>
    <row r="43" spans="1:9" x14ac:dyDescent="0.25">
      <c r="A43" s="1"/>
      <c r="B43" s="16">
        <v>34</v>
      </c>
      <c r="C43" s="14"/>
      <c r="D43" s="25"/>
      <c r="E43" s="29"/>
      <c r="F43" s="80"/>
      <c r="G43" s="18"/>
      <c r="H43" s="18"/>
      <c r="I43" s="27">
        <f>ноя.25!I43+F43-E43</f>
        <v>-7500</v>
      </c>
    </row>
    <row r="44" spans="1:9" x14ac:dyDescent="0.25">
      <c r="A44" s="15"/>
      <c r="B44" s="16">
        <v>35</v>
      </c>
      <c r="C44" s="66"/>
      <c r="D44" s="25"/>
      <c r="E44" s="29"/>
      <c r="F44" s="80"/>
      <c r="G44" s="18"/>
      <c r="H44" s="18"/>
      <c r="I44" s="27">
        <f>ноя.25!I44+F44-E44</f>
        <v>-13750</v>
      </c>
    </row>
    <row r="45" spans="1:9" x14ac:dyDescent="0.25">
      <c r="A45" s="15"/>
      <c r="B45" s="16">
        <v>36</v>
      </c>
      <c r="C45" s="45"/>
      <c r="D45" s="25"/>
      <c r="E45" s="29"/>
      <c r="F45" s="80"/>
      <c r="G45" s="18"/>
      <c r="H45" s="18"/>
      <c r="I45" s="27">
        <f>ноя.25!I45+F45-E45</f>
        <v>15950</v>
      </c>
    </row>
    <row r="46" spans="1:9" x14ac:dyDescent="0.25">
      <c r="A46" s="3"/>
      <c r="B46" s="16">
        <v>37</v>
      </c>
      <c r="C46" s="14"/>
      <c r="D46" s="25"/>
      <c r="E46" s="29"/>
      <c r="F46" s="80"/>
      <c r="G46" s="18"/>
      <c r="H46" s="18"/>
      <c r="I46" s="27">
        <f>ноя.25!I46+F46-E46</f>
        <v>-1250</v>
      </c>
    </row>
    <row r="47" spans="1:9" x14ac:dyDescent="0.25">
      <c r="A47" s="1"/>
      <c r="B47" s="16">
        <v>38</v>
      </c>
      <c r="C47" s="45"/>
      <c r="D47" s="25"/>
      <c r="E47" s="29"/>
      <c r="F47" s="80"/>
      <c r="G47" s="18"/>
      <c r="H47" s="18"/>
      <c r="I47" s="27">
        <f>ноя.25!I47+F47-E47</f>
        <v>-13750</v>
      </c>
    </row>
    <row r="48" spans="1:9" x14ac:dyDescent="0.25">
      <c r="A48" s="1"/>
      <c r="B48" s="16">
        <v>39</v>
      </c>
      <c r="C48" s="14"/>
      <c r="D48" s="25"/>
      <c r="E48" s="29"/>
      <c r="F48" s="80"/>
      <c r="G48" s="18"/>
      <c r="H48" s="18"/>
      <c r="I48" s="27">
        <f>ноя.25!I48+F48-E48</f>
        <v>-13750</v>
      </c>
    </row>
    <row r="49" spans="1:9" x14ac:dyDescent="0.25">
      <c r="A49" s="1"/>
      <c r="B49" s="16">
        <v>40</v>
      </c>
      <c r="C49" s="14"/>
      <c r="D49" s="25"/>
      <c r="E49" s="29"/>
      <c r="F49" s="80"/>
      <c r="G49" s="18"/>
      <c r="H49" s="18"/>
      <c r="I49" s="27">
        <f>ноя.25!I49+F49-E49</f>
        <v>-13750</v>
      </c>
    </row>
    <row r="50" spans="1:9" x14ac:dyDescent="0.25">
      <c r="A50" s="1"/>
      <c r="B50" s="16">
        <v>41</v>
      </c>
      <c r="C50" s="63"/>
      <c r="D50" s="25"/>
      <c r="E50" s="29"/>
      <c r="F50" s="80"/>
      <c r="G50" s="18"/>
      <c r="H50" s="18"/>
      <c r="I50" s="27">
        <f>ноя.25!I50+F50-E50</f>
        <v>-13750</v>
      </c>
    </row>
    <row r="51" spans="1:9" x14ac:dyDescent="0.25">
      <c r="A51" s="1"/>
      <c r="B51" s="16">
        <v>42</v>
      </c>
      <c r="C51" s="14"/>
      <c r="D51" s="25"/>
      <c r="E51" s="29"/>
      <c r="F51" s="80"/>
      <c r="G51" s="18"/>
      <c r="H51" s="18"/>
      <c r="I51" s="27">
        <f>ноя.25!I51+F51-E51</f>
        <v>-13250</v>
      </c>
    </row>
    <row r="52" spans="1:9" x14ac:dyDescent="0.25">
      <c r="A52" s="1"/>
      <c r="B52" s="16">
        <v>43</v>
      </c>
      <c r="C52" s="14"/>
      <c r="D52" s="25"/>
      <c r="E52" s="29"/>
      <c r="F52" s="80"/>
      <c r="G52" s="18"/>
      <c r="H52" s="18"/>
      <c r="I52" s="27">
        <f>ноя.25!I52+F52-E52</f>
        <v>-8750</v>
      </c>
    </row>
    <row r="53" spans="1:9" x14ac:dyDescent="0.25">
      <c r="A53" s="1"/>
      <c r="B53" s="16">
        <v>44</v>
      </c>
      <c r="C53" s="14"/>
      <c r="D53" s="16"/>
      <c r="E53" s="29"/>
      <c r="F53" s="80"/>
      <c r="G53" s="18"/>
      <c r="H53" s="18"/>
      <c r="I53" s="27">
        <f>ноя.25!I53+F53-E53</f>
        <v>1250</v>
      </c>
    </row>
    <row r="54" spans="1:9" x14ac:dyDescent="0.25">
      <c r="A54" s="2"/>
      <c r="B54" s="16">
        <v>45</v>
      </c>
      <c r="C54" s="14"/>
      <c r="D54" s="25"/>
      <c r="E54" s="29"/>
      <c r="F54" s="80"/>
      <c r="G54" s="18"/>
      <c r="H54" s="18"/>
      <c r="I54" s="27">
        <f>ноя.25!I54+F54-E54</f>
        <v>-1250</v>
      </c>
    </row>
    <row r="55" spans="1:9" x14ac:dyDescent="0.25">
      <c r="A55" s="1"/>
      <c r="B55" s="16">
        <v>46</v>
      </c>
      <c r="C55" s="14"/>
      <c r="D55" s="25"/>
      <c r="E55" s="29"/>
      <c r="F55" s="80"/>
      <c r="G55" s="18"/>
      <c r="H55" s="18"/>
      <c r="I55" s="27">
        <f>ноя.25!I55+F55-E55</f>
        <v>-2500</v>
      </c>
    </row>
    <row r="56" spans="1:9" x14ac:dyDescent="0.25">
      <c r="A56" s="2"/>
      <c r="B56" s="16">
        <v>47</v>
      </c>
      <c r="C56" s="14"/>
      <c r="D56" s="25"/>
      <c r="E56" s="29"/>
      <c r="F56" s="80"/>
      <c r="G56" s="18"/>
      <c r="H56" s="18"/>
      <c r="I56" s="27">
        <f>ноя.25!I56+F56-E56</f>
        <v>-2500</v>
      </c>
    </row>
    <row r="57" spans="1:9" x14ac:dyDescent="0.25">
      <c r="A57" s="1"/>
      <c r="B57" s="16">
        <v>48</v>
      </c>
      <c r="C57" s="64"/>
      <c r="D57" s="25"/>
      <c r="E57" s="29"/>
      <c r="F57" s="80"/>
      <c r="G57" s="18"/>
      <c r="H57" s="18"/>
      <c r="I57" s="27">
        <f>ноя.25!I57+F57-E57</f>
        <v>8750</v>
      </c>
    </row>
    <row r="58" spans="1:9" x14ac:dyDescent="0.25">
      <c r="A58" s="15"/>
      <c r="B58" s="16">
        <v>49</v>
      </c>
      <c r="C58" s="14"/>
      <c r="D58" s="25"/>
      <c r="E58" s="29"/>
      <c r="F58" s="80"/>
      <c r="G58" s="18"/>
      <c r="H58" s="18"/>
      <c r="I58" s="27">
        <f>ноя.25!I58+F58-E58</f>
        <v>-1250</v>
      </c>
    </row>
    <row r="59" spans="1:9" x14ac:dyDescent="0.25">
      <c r="A59" s="15"/>
      <c r="B59" s="16">
        <v>50</v>
      </c>
      <c r="C59" s="14"/>
      <c r="D59" s="25"/>
      <c r="E59" s="29"/>
      <c r="F59" s="80"/>
      <c r="G59" s="18"/>
      <c r="H59" s="18"/>
      <c r="I59" s="27">
        <f>ноя.25!I59+F59-E59</f>
        <v>1250</v>
      </c>
    </row>
    <row r="60" spans="1:9" x14ac:dyDescent="0.25">
      <c r="A60" s="1"/>
      <c r="B60" s="16">
        <v>51.52</v>
      </c>
      <c r="C60" s="14"/>
      <c r="D60" s="25"/>
      <c r="E60" s="29"/>
      <c r="F60" s="80"/>
      <c r="G60" s="18"/>
      <c r="H60" s="18"/>
      <c r="I60" s="27">
        <f>ноя.25!I60+F60-E60</f>
        <v>-7750</v>
      </c>
    </row>
    <row r="61" spans="1:9" x14ac:dyDescent="0.25">
      <c r="A61" s="15"/>
      <c r="B61" s="16">
        <v>53</v>
      </c>
      <c r="C61" s="14"/>
      <c r="D61" s="25"/>
      <c r="E61" s="29"/>
      <c r="F61" s="80"/>
      <c r="G61" s="18"/>
      <c r="H61" s="18"/>
      <c r="I61" s="27">
        <f>ноя.25!I61+F61-E61</f>
        <v>-5000</v>
      </c>
    </row>
    <row r="62" spans="1:9" x14ac:dyDescent="0.25">
      <c r="A62" s="15"/>
      <c r="B62" s="16">
        <v>54.55</v>
      </c>
      <c r="C62" s="14"/>
      <c r="D62" s="25"/>
      <c r="E62" s="29"/>
      <c r="F62" s="80"/>
      <c r="G62" s="18"/>
      <c r="H62" s="18"/>
      <c r="I62" s="27">
        <f>ноя.25!I62+F62-E62</f>
        <v>-3750</v>
      </c>
    </row>
    <row r="63" spans="1:9" x14ac:dyDescent="0.25">
      <c r="A63" s="1"/>
      <c r="B63" s="16">
        <v>56</v>
      </c>
      <c r="C63" s="14"/>
      <c r="D63" s="25"/>
      <c r="E63" s="29"/>
      <c r="F63" s="80"/>
      <c r="G63" s="18"/>
      <c r="H63" s="18"/>
      <c r="I63" s="27">
        <f>ноя.25!I63+F63-E63</f>
        <v>-13750</v>
      </c>
    </row>
    <row r="64" spans="1:9" x14ac:dyDescent="0.25">
      <c r="A64" s="1"/>
      <c r="B64" s="16">
        <v>57</v>
      </c>
      <c r="C64" s="14"/>
      <c r="D64" s="25"/>
      <c r="E64" s="29"/>
      <c r="F64" s="80"/>
      <c r="G64" s="18"/>
      <c r="H64" s="18"/>
      <c r="I64" s="27">
        <f>ноя.25!I64+F64-E64</f>
        <v>250</v>
      </c>
    </row>
    <row r="65" spans="1:9" x14ac:dyDescent="0.25">
      <c r="A65" s="1"/>
      <c r="B65" s="16" t="s">
        <v>52</v>
      </c>
      <c r="C65" s="14"/>
      <c r="D65" s="25"/>
      <c r="E65" s="29"/>
      <c r="F65" s="80"/>
      <c r="G65" s="18"/>
      <c r="H65" s="18"/>
      <c r="I65" s="27">
        <f>ноя.25!I65+F65-E65</f>
        <v>1250</v>
      </c>
    </row>
    <row r="66" spans="1:9" x14ac:dyDescent="0.25">
      <c r="A66" s="1"/>
      <c r="B66" s="16">
        <v>58</v>
      </c>
      <c r="C66" s="14"/>
      <c r="D66" s="25"/>
      <c r="E66" s="29"/>
      <c r="F66" s="80"/>
      <c r="G66" s="18"/>
      <c r="H66" s="18"/>
      <c r="I66" s="27">
        <f>ноя.25!I66+F66-E66</f>
        <v>-2500</v>
      </c>
    </row>
    <row r="67" spans="1:9" x14ac:dyDescent="0.25">
      <c r="A67" s="1"/>
      <c r="B67" s="16">
        <v>59</v>
      </c>
      <c r="C67" s="14"/>
      <c r="D67" s="25"/>
      <c r="E67" s="29"/>
      <c r="F67" s="80"/>
      <c r="G67" s="18"/>
      <c r="H67" s="18"/>
      <c r="I67" s="27">
        <f>ноя.25!I67+F67-E67</f>
        <v>-1250</v>
      </c>
    </row>
    <row r="68" spans="1:9" x14ac:dyDescent="0.25">
      <c r="A68" s="1"/>
      <c r="B68" s="16">
        <v>60</v>
      </c>
      <c r="C68" s="14"/>
      <c r="D68" s="25"/>
      <c r="E68" s="29"/>
      <c r="F68" s="80"/>
      <c r="G68" s="18"/>
      <c r="H68" s="18"/>
      <c r="I68" s="27">
        <f>ноя.25!I68+F68-E68</f>
        <v>-3250</v>
      </c>
    </row>
    <row r="69" spans="1:9" x14ac:dyDescent="0.25">
      <c r="A69" s="1"/>
      <c r="B69" s="16">
        <v>61</v>
      </c>
      <c r="C69" s="14"/>
      <c r="D69" s="25"/>
      <c r="E69" s="29"/>
      <c r="F69" s="80"/>
      <c r="G69" s="18"/>
      <c r="H69" s="18"/>
      <c r="I69" s="27">
        <f>ноя.25!I69+F69-E69</f>
        <v>-2500</v>
      </c>
    </row>
    <row r="70" spans="1:9" x14ac:dyDescent="0.25">
      <c r="A70" s="1"/>
      <c r="B70" s="16">
        <v>62</v>
      </c>
      <c r="C70" s="14"/>
      <c r="D70" s="25"/>
      <c r="E70" s="29"/>
      <c r="F70" s="80"/>
      <c r="G70" s="18"/>
      <c r="H70" s="18"/>
      <c r="I70" s="27">
        <f>ноя.25!I70+F70-E70</f>
        <v>-2500</v>
      </c>
    </row>
    <row r="71" spans="1:9" x14ac:dyDescent="0.25">
      <c r="A71" s="1"/>
      <c r="B71" s="16">
        <v>63</v>
      </c>
      <c r="C71" s="14"/>
      <c r="D71" s="25"/>
      <c r="E71" s="29"/>
      <c r="F71" s="80"/>
      <c r="G71" s="18"/>
      <c r="H71" s="18"/>
      <c r="I71" s="27">
        <f>ноя.25!I71+F71-E71</f>
        <v>3750</v>
      </c>
    </row>
    <row r="72" spans="1:9" x14ac:dyDescent="0.25">
      <c r="A72" s="1"/>
      <c r="B72" s="16">
        <v>64</v>
      </c>
      <c r="C72" s="14"/>
      <c r="D72" s="25"/>
      <c r="E72" s="29"/>
      <c r="F72" s="80"/>
      <c r="G72" s="18"/>
      <c r="H72" s="18"/>
      <c r="I72" s="27">
        <f>ноя.25!I72+F72-E72</f>
        <v>-13750</v>
      </c>
    </row>
    <row r="73" spans="1:9" x14ac:dyDescent="0.25">
      <c r="A73" s="3"/>
      <c r="B73" s="16">
        <v>65</v>
      </c>
      <c r="C73" s="14"/>
      <c r="D73" s="25"/>
      <c r="E73" s="29"/>
      <c r="F73" s="80"/>
      <c r="G73" s="18"/>
      <c r="H73" s="18"/>
      <c r="I73" s="27">
        <f>ноя.25!I73+F73-E73</f>
        <v>0</v>
      </c>
    </row>
    <row r="74" spans="1:9" x14ac:dyDescent="0.25">
      <c r="A74" s="1"/>
      <c r="B74" s="16">
        <v>66</v>
      </c>
      <c r="C74" s="14"/>
      <c r="D74" s="25"/>
      <c r="E74" s="29"/>
      <c r="F74" s="80"/>
      <c r="G74" s="18"/>
      <c r="H74" s="18"/>
      <c r="I74" s="27">
        <f>ноя.25!I74+F74-E74</f>
        <v>-13750</v>
      </c>
    </row>
    <row r="75" spans="1:9" x14ac:dyDescent="0.25">
      <c r="A75" s="1"/>
      <c r="B75" s="16" t="s">
        <v>1137</v>
      </c>
      <c r="C75" s="14"/>
      <c r="D75" s="25"/>
      <c r="E75" s="29"/>
      <c r="F75" s="80"/>
      <c r="G75" s="18"/>
      <c r="H75" s="18"/>
      <c r="I75" s="27">
        <f>ноя.25!I75+F75-E75</f>
        <v>81000</v>
      </c>
    </row>
    <row r="76" spans="1:9" x14ac:dyDescent="0.25">
      <c r="A76" s="1"/>
      <c r="B76" s="16">
        <v>68</v>
      </c>
      <c r="C76" s="14"/>
      <c r="D76" s="25"/>
      <c r="E76" s="29"/>
      <c r="F76" s="80"/>
      <c r="G76" s="18"/>
      <c r="H76" s="18"/>
      <c r="I76" s="27">
        <f>ноя.25!I76+F76-E76</f>
        <v>3750</v>
      </c>
    </row>
    <row r="77" spans="1:9" x14ac:dyDescent="0.25">
      <c r="A77" s="1"/>
      <c r="B77" s="16">
        <v>69</v>
      </c>
      <c r="C77" s="14"/>
      <c r="D77" s="25"/>
      <c r="E77" s="29"/>
      <c r="F77" s="80"/>
      <c r="G77" s="18"/>
      <c r="H77" s="18"/>
      <c r="I77" s="27">
        <f>ноя.25!I77+F77-E77</f>
        <v>-5000</v>
      </c>
    </row>
    <row r="78" spans="1:9" x14ac:dyDescent="0.25">
      <c r="A78" s="1"/>
      <c r="B78" s="16">
        <v>70</v>
      </c>
      <c r="C78" s="14"/>
      <c r="D78" s="25"/>
      <c r="E78" s="29"/>
      <c r="F78" s="80"/>
      <c r="G78" s="18"/>
      <c r="H78" s="18"/>
      <c r="I78" s="27">
        <f>ноя.25!I78+F78-E78</f>
        <v>54750</v>
      </c>
    </row>
    <row r="79" spans="1:9" x14ac:dyDescent="0.25">
      <c r="A79" s="1"/>
      <c r="B79" s="16">
        <v>71</v>
      </c>
      <c r="C79" s="14"/>
      <c r="D79" s="25"/>
      <c r="E79" s="29"/>
      <c r="F79" s="80"/>
      <c r="G79" s="18"/>
      <c r="H79" s="18"/>
      <c r="I79" s="27">
        <f>ноя.25!I79+F79-E79</f>
        <v>-5000</v>
      </c>
    </row>
    <row r="80" spans="1:9" x14ac:dyDescent="0.25">
      <c r="A80" s="1"/>
      <c r="B80" s="16">
        <v>72</v>
      </c>
      <c r="C80" s="14"/>
      <c r="D80" s="25"/>
      <c r="E80" s="29"/>
      <c r="F80" s="80"/>
      <c r="G80" s="18"/>
      <c r="H80" s="18"/>
      <c r="I80" s="27">
        <f>ноя.25!I80+F80-E80</f>
        <v>-5000</v>
      </c>
    </row>
    <row r="81" spans="1:9" x14ac:dyDescent="0.25">
      <c r="A81" s="1"/>
      <c r="B81" s="16">
        <v>73</v>
      </c>
      <c r="C81" s="14"/>
      <c r="D81" s="25"/>
      <c r="E81" s="29"/>
      <c r="F81" s="80"/>
      <c r="G81" s="18"/>
      <c r="H81" s="18"/>
      <c r="I81" s="27">
        <f>ноя.25!I81+F81-E81</f>
        <v>1250</v>
      </c>
    </row>
    <row r="82" spans="1:9" x14ac:dyDescent="0.25">
      <c r="A82" s="1"/>
      <c r="B82" s="16">
        <v>74</v>
      </c>
      <c r="C82" s="14"/>
      <c r="D82" s="25"/>
      <c r="E82" s="29"/>
      <c r="F82" s="80"/>
      <c r="G82" s="18"/>
      <c r="H82" s="18"/>
      <c r="I82" s="27">
        <f>ноя.25!I82+F82-E82</f>
        <v>-13750</v>
      </c>
    </row>
    <row r="83" spans="1:9" x14ac:dyDescent="0.25">
      <c r="A83" s="1"/>
      <c r="B83" s="16">
        <v>75</v>
      </c>
      <c r="C83" s="14"/>
      <c r="D83" s="25"/>
      <c r="E83" s="29"/>
      <c r="F83" s="80"/>
      <c r="G83" s="18"/>
      <c r="H83" s="18"/>
      <c r="I83" s="27">
        <f>ноя.25!I83+F83-E83</f>
        <v>0</v>
      </c>
    </row>
    <row r="84" spans="1:9" x14ac:dyDescent="0.25">
      <c r="A84" s="1"/>
      <c r="B84" s="16">
        <v>76</v>
      </c>
      <c r="C84" s="14"/>
      <c r="D84" s="25"/>
      <c r="E84" s="29"/>
      <c r="F84" s="80"/>
      <c r="G84" s="18"/>
      <c r="H84" s="18"/>
      <c r="I84" s="27">
        <f>ноя.25!I84+F84-E84</f>
        <v>-5000</v>
      </c>
    </row>
    <row r="85" spans="1:9" x14ac:dyDescent="0.25">
      <c r="A85" s="1"/>
      <c r="B85" s="16">
        <v>77</v>
      </c>
      <c r="C85" s="14"/>
      <c r="D85" s="25"/>
      <c r="E85" s="29"/>
      <c r="F85" s="80"/>
      <c r="G85" s="18"/>
      <c r="H85" s="18"/>
      <c r="I85" s="27">
        <f>ноя.25!I85+F85-E85</f>
        <v>-5000</v>
      </c>
    </row>
    <row r="86" spans="1:9" x14ac:dyDescent="0.25">
      <c r="A86" s="1"/>
      <c r="B86" s="16">
        <v>78</v>
      </c>
      <c r="C86" s="14"/>
      <c r="D86" s="25"/>
      <c r="E86" s="29"/>
      <c r="F86" s="80"/>
      <c r="G86" s="18"/>
      <c r="H86" s="18"/>
      <c r="I86" s="27">
        <f>ноя.25!I86+F86-E86</f>
        <v>-1250</v>
      </c>
    </row>
    <row r="87" spans="1:9" x14ac:dyDescent="0.25">
      <c r="A87" s="1"/>
      <c r="B87" s="16">
        <v>79</v>
      </c>
      <c r="C87" s="14"/>
      <c r="D87" s="25"/>
      <c r="E87" s="29"/>
      <c r="F87" s="80"/>
      <c r="G87" s="18"/>
      <c r="H87" s="18"/>
      <c r="I87" s="27">
        <f>ноя.25!I87+F87-E87</f>
        <v>-1250</v>
      </c>
    </row>
    <row r="88" spans="1:9" x14ac:dyDescent="0.25">
      <c r="A88" s="1"/>
      <c r="B88" s="16">
        <v>80</v>
      </c>
      <c r="C88" s="14"/>
      <c r="D88" s="25"/>
      <c r="E88" s="29"/>
      <c r="F88" s="80"/>
      <c r="G88" s="18"/>
      <c r="H88" s="18"/>
      <c r="I88" s="27">
        <f>ноя.25!I88+F88-E88</f>
        <v>-2500</v>
      </c>
    </row>
    <row r="89" spans="1:9" x14ac:dyDescent="0.25">
      <c r="A89" s="1"/>
      <c r="B89" s="16">
        <v>81</v>
      </c>
      <c r="C89" s="14"/>
      <c r="D89" s="25"/>
      <c r="E89" s="29"/>
      <c r="F89" s="80"/>
      <c r="G89" s="18"/>
      <c r="H89" s="18"/>
      <c r="I89" s="27">
        <f>ноя.25!I89+F89-E89</f>
        <v>22250</v>
      </c>
    </row>
    <row r="90" spans="1:9" x14ac:dyDescent="0.25">
      <c r="A90" s="1"/>
      <c r="B90" s="16">
        <v>82</v>
      </c>
      <c r="C90" s="14"/>
      <c r="D90" s="25"/>
      <c r="E90" s="29"/>
      <c r="F90" s="80"/>
      <c r="G90" s="18"/>
      <c r="H90" s="18"/>
      <c r="I90" s="27">
        <f>ноя.25!I90+F90-E90</f>
        <v>0</v>
      </c>
    </row>
    <row r="91" spans="1:9" x14ac:dyDescent="0.25">
      <c r="A91" s="3"/>
      <c r="B91" s="16">
        <v>83</v>
      </c>
      <c r="C91" s="14"/>
      <c r="D91" s="25"/>
      <c r="E91" s="29"/>
      <c r="F91" s="80"/>
      <c r="G91" s="18"/>
      <c r="H91" s="18"/>
      <c r="I91" s="27">
        <f>ноя.25!I91+F91-E91</f>
        <v>0</v>
      </c>
    </row>
    <row r="92" spans="1:9" x14ac:dyDescent="0.25">
      <c r="A92" s="1"/>
      <c r="B92" s="16">
        <v>84</v>
      </c>
      <c r="C92" s="14"/>
      <c r="D92" s="25"/>
      <c r="E92" s="29"/>
      <c r="F92" s="80"/>
      <c r="G92" s="18"/>
      <c r="H92" s="18"/>
      <c r="I92" s="27">
        <f>ноя.25!I92+F92-E92</f>
        <v>-2500</v>
      </c>
    </row>
    <row r="93" spans="1:9" x14ac:dyDescent="0.25">
      <c r="A93" s="1"/>
      <c r="B93" s="16">
        <v>85</v>
      </c>
      <c r="C93" s="14"/>
      <c r="D93" s="25"/>
      <c r="E93" s="29"/>
      <c r="F93" s="80"/>
      <c r="G93" s="18"/>
      <c r="H93" s="18"/>
      <c r="I93" s="27">
        <f>ноя.25!I93+F93-E93</f>
        <v>-3750</v>
      </c>
    </row>
    <row r="94" spans="1:9" x14ac:dyDescent="0.25">
      <c r="A94" s="1"/>
      <c r="B94" s="16">
        <v>86</v>
      </c>
      <c r="C94" s="14"/>
      <c r="D94" s="25"/>
      <c r="E94" s="29"/>
      <c r="F94" s="80"/>
      <c r="G94" s="18"/>
      <c r="H94" s="18"/>
      <c r="I94" s="27">
        <f>ноя.25!I94+F94-E94</f>
        <v>-13750</v>
      </c>
    </row>
    <row r="95" spans="1:9" x14ac:dyDescent="0.25">
      <c r="A95" s="1"/>
      <c r="B95" s="16">
        <v>87</v>
      </c>
      <c r="C95" s="14"/>
      <c r="D95" s="25"/>
      <c r="E95" s="29"/>
      <c r="F95" s="80"/>
      <c r="G95" s="18"/>
      <c r="H95" s="18"/>
      <c r="I95" s="27">
        <f>ноя.25!I95+F95-E95</f>
        <v>-13750</v>
      </c>
    </row>
    <row r="96" spans="1:9" x14ac:dyDescent="0.25">
      <c r="A96" s="1"/>
      <c r="B96" s="16">
        <v>88</v>
      </c>
      <c r="C96" s="14"/>
      <c r="D96" s="25"/>
      <c r="E96" s="29"/>
      <c r="F96" s="80"/>
      <c r="G96" s="18"/>
      <c r="H96" s="18"/>
      <c r="I96" s="27">
        <f>ноя.25!I96+F96-E96</f>
        <v>0</v>
      </c>
    </row>
    <row r="97" spans="1:9" x14ac:dyDescent="0.25">
      <c r="A97" s="1"/>
      <c r="B97" s="16" t="s">
        <v>56</v>
      </c>
      <c r="C97" s="14"/>
      <c r="D97" s="25"/>
      <c r="E97" s="29"/>
      <c r="F97" s="80"/>
      <c r="G97" s="18"/>
      <c r="H97" s="18"/>
      <c r="I97" s="27">
        <f>ноя.25!I97+F97-E97</f>
        <v>-13750</v>
      </c>
    </row>
    <row r="98" spans="1:9" x14ac:dyDescent="0.25">
      <c r="A98" s="1"/>
      <c r="B98" s="16">
        <v>89</v>
      </c>
      <c r="C98" s="14"/>
      <c r="D98" s="25"/>
      <c r="E98" s="29"/>
      <c r="F98" s="80"/>
      <c r="G98" s="18"/>
      <c r="H98" s="18"/>
      <c r="I98" s="27">
        <f>ноя.25!I98+F98-E98</f>
        <v>-13750</v>
      </c>
    </row>
    <row r="99" spans="1:9" x14ac:dyDescent="0.25">
      <c r="A99" s="1"/>
      <c r="B99" s="16">
        <v>90</v>
      </c>
      <c r="C99" s="14"/>
      <c r="D99" s="25"/>
      <c r="E99" s="29"/>
      <c r="F99" s="80"/>
      <c r="G99" s="18"/>
      <c r="H99" s="18"/>
      <c r="I99" s="27">
        <f>ноя.25!I99+F99-E99</f>
        <v>-2500</v>
      </c>
    </row>
    <row r="100" spans="1:9" x14ac:dyDescent="0.25">
      <c r="A100" s="1"/>
      <c r="B100" s="16">
        <v>91</v>
      </c>
      <c r="C100" s="14"/>
      <c r="D100" s="25"/>
      <c r="E100" s="29"/>
      <c r="F100" s="80"/>
      <c r="G100" s="18"/>
      <c r="H100" s="18"/>
      <c r="I100" s="27">
        <f>ноя.25!I100+F100-E100</f>
        <v>0</v>
      </c>
    </row>
    <row r="101" spans="1:9" x14ac:dyDescent="0.25">
      <c r="A101" s="1"/>
      <c r="B101" s="16">
        <v>92</v>
      </c>
      <c r="C101" s="14"/>
      <c r="D101" s="25"/>
      <c r="E101" s="29"/>
      <c r="F101" s="80"/>
      <c r="G101" s="18"/>
      <c r="H101" s="18"/>
      <c r="I101" s="27">
        <f>ноя.25!I101+F101-E101</f>
        <v>-13750</v>
      </c>
    </row>
    <row r="102" spans="1:9" x14ac:dyDescent="0.25">
      <c r="A102" s="1"/>
      <c r="B102" s="16">
        <v>93</v>
      </c>
      <c r="C102" s="14"/>
      <c r="D102" s="25"/>
      <c r="E102" s="29"/>
      <c r="F102" s="80"/>
      <c r="G102" s="18"/>
      <c r="H102" s="18"/>
      <c r="I102" s="27">
        <f>ноя.25!I102+F102-E102</f>
        <v>-3750</v>
      </c>
    </row>
    <row r="103" spans="1:9" x14ac:dyDescent="0.25">
      <c r="A103" s="1"/>
      <c r="B103" s="16">
        <v>94</v>
      </c>
      <c r="C103" s="14"/>
      <c r="D103" s="25"/>
      <c r="E103" s="29"/>
      <c r="F103" s="80"/>
      <c r="G103" s="18"/>
      <c r="H103" s="18"/>
      <c r="I103" s="27">
        <f>ноя.25!I103+F103-E103</f>
        <v>16000</v>
      </c>
    </row>
    <row r="104" spans="1:9" x14ac:dyDescent="0.25">
      <c r="A104" s="1"/>
      <c r="B104" s="16">
        <v>95</v>
      </c>
      <c r="C104" s="14"/>
      <c r="D104" s="25"/>
      <c r="E104" s="29"/>
      <c r="F104" s="80"/>
      <c r="G104" s="18"/>
      <c r="H104" s="18"/>
      <c r="I104" s="27">
        <f>ноя.25!I104+F104-E104</f>
        <v>0</v>
      </c>
    </row>
    <row r="105" spans="1:9" x14ac:dyDescent="0.25">
      <c r="A105" s="1"/>
      <c r="B105" s="16">
        <v>96</v>
      </c>
      <c r="C105" s="14"/>
      <c r="D105" s="25"/>
      <c r="E105" s="29"/>
      <c r="F105" s="80"/>
      <c r="G105" s="18"/>
      <c r="H105" s="18"/>
      <c r="I105" s="27">
        <f>ноя.25!I105+F105-E105</f>
        <v>-5000</v>
      </c>
    </row>
    <row r="106" spans="1:9" x14ac:dyDescent="0.25">
      <c r="A106" s="1"/>
      <c r="B106" s="16">
        <v>97</v>
      </c>
      <c r="C106" s="14"/>
      <c r="D106" s="25"/>
      <c r="E106" s="29"/>
      <c r="F106" s="80"/>
      <c r="G106" s="18"/>
      <c r="H106" s="18"/>
      <c r="I106" s="27">
        <f>ноя.25!I106+F106-E106</f>
        <v>1250</v>
      </c>
    </row>
    <row r="107" spans="1:9" x14ac:dyDescent="0.25">
      <c r="A107" s="1"/>
      <c r="B107" s="16" t="s">
        <v>33</v>
      </c>
      <c r="C107" s="14"/>
      <c r="D107" s="25"/>
      <c r="E107" s="29"/>
      <c r="F107" s="80"/>
      <c r="G107" s="18"/>
      <c r="H107" s="18"/>
      <c r="I107" s="27">
        <f>ноя.25!I107+F107-E107</f>
        <v>-1250</v>
      </c>
    </row>
    <row r="108" spans="1:9" x14ac:dyDescent="0.25">
      <c r="A108" s="1"/>
      <c r="B108" s="16"/>
      <c r="C108" s="14"/>
      <c r="D108" s="25"/>
      <c r="E108" s="29"/>
      <c r="F108" s="80"/>
      <c r="G108" s="18"/>
      <c r="H108" s="18"/>
      <c r="I108" s="27">
        <f>ноя.25!I108+F108-E108</f>
        <v>0</v>
      </c>
    </row>
    <row r="109" spans="1:9" x14ac:dyDescent="0.25">
      <c r="A109" s="1"/>
      <c r="B109" s="16">
        <v>100</v>
      </c>
      <c r="C109" s="14"/>
      <c r="D109" s="25"/>
      <c r="E109" s="29"/>
      <c r="F109" s="80"/>
      <c r="G109" s="18"/>
      <c r="H109" s="18"/>
      <c r="I109" s="27">
        <f>ноя.25!I109+F109-E109</f>
        <v>-2500</v>
      </c>
    </row>
    <row r="110" spans="1:9" x14ac:dyDescent="0.25">
      <c r="A110" s="1"/>
      <c r="B110" s="16">
        <v>101</v>
      </c>
      <c r="C110" s="14"/>
      <c r="D110" s="25"/>
      <c r="E110" s="29"/>
      <c r="F110" s="80"/>
      <c r="G110" s="18"/>
      <c r="H110" s="18"/>
      <c r="I110" s="27">
        <f>ноя.25!I110+F110-E110</f>
        <v>-5750</v>
      </c>
    </row>
    <row r="111" spans="1:9" x14ac:dyDescent="0.25">
      <c r="A111" s="1"/>
      <c r="B111" s="16" t="s">
        <v>30</v>
      </c>
      <c r="C111" s="14"/>
      <c r="D111" s="25"/>
      <c r="E111" s="29"/>
      <c r="F111" s="80"/>
      <c r="G111" s="18"/>
      <c r="H111" s="18"/>
      <c r="I111" s="27">
        <f>ноя.25!I111+F111-E111</f>
        <v>0</v>
      </c>
    </row>
    <row r="112" spans="1:9" x14ac:dyDescent="0.25">
      <c r="A112" s="1"/>
      <c r="B112" s="16">
        <v>102</v>
      </c>
      <c r="C112" s="14"/>
      <c r="D112" s="25"/>
      <c r="E112" s="29"/>
      <c r="F112" s="80"/>
      <c r="G112" s="18"/>
      <c r="H112" s="18"/>
      <c r="I112" s="27">
        <f>ноя.25!I112+F112-E112</f>
        <v>0</v>
      </c>
    </row>
    <row r="113" spans="1:9" x14ac:dyDescent="0.25">
      <c r="A113" s="1"/>
      <c r="B113" s="16">
        <v>103</v>
      </c>
      <c r="C113" s="14"/>
      <c r="D113" s="25"/>
      <c r="E113" s="29"/>
      <c r="F113" s="80"/>
      <c r="G113" s="18"/>
      <c r="H113" s="18"/>
      <c r="I113" s="27">
        <f>ноя.25!I113+F113-E113</f>
        <v>-3750</v>
      </c>
    </row>
    <row r="114" spans="1:9" x14ac:dyDescent="0.25">
      <c r="A114" s="1"/>
      <c r="B114" s="16">
        <v>104</v>
      </c>
      <c r="C114" s="14"/>
      <c r="D114" s="25"/>
      <c r="E114" s="29"/>
      <c r="F114" s="80"/>
      <c r="G114" s="18"/>
      <c r="H114" s="18"/>
      <c r="I114" s="27">
        <f>ноя.25!I114+F114-E114</f>
        <v>0</v>
      </c>
    </row>
    <row r="115" spans="1:9" x14ac:dyDescent="0.25">
      <c r="A115" s="1"/>
      <c r="B115" s="16">
        <v>105</v>
      </c>
      <c r="C115" s="14"/>
      <c r="D115" s="25"/>
      <c r="E115" s="29"/>
      <c r="F115" s="80"/>
      <c r="G115" s="18"/>
      <c r="H115" s="18"/>
      <c r="I115" s="27">
        <f>ноя.25!I115+F115-E115</f>
        <v>0</v>
      </c>
    </row>
    <row r="116" spans="1:9" x14ac:dyDescent="0.25">
      <c r="A116" s="1"/>
      <c r="B116" s="16">
        <v>106</v>
      </c>
      <c r="C116" s="14"/>
      <c r="D116" s="25"/>
      <c r="E116" s="29"/>
      <c r="F116" s="80"/>
      <c r="G116" s="18"/>
      <c r="H116" s="18"/>
      <c r="I116" s="27">
        <f>ноя.25!I116+F116-E116</f>
        <v>0</v>
      </c>
    </row>
    <row r="117" spans="1:9" x14ac:dyDescent="0.25">
      <c r="A117" s="1"/>
      <c r="B117" s="16">
        <v>107</v>
      </c>
      <c r="C117" s="14"/>
      <c r="D117" s="25"/>
      <c r="E117" s="29"/>
      <c r="F117" s="80"/>
      <c r="G117" s="18"/>
      <c r="H117" s="18"/>
      <c r="I117" s="27">
        <f>ноя.25!I117+F117-E117</f>
        <v>0</v>
      </c>
    </row>
    <row r="118" spans="1:9" x14ac:dyDescent="0.25">
      <c r="A118" s="1"/>
      <c r="B118" s="16">
        <v>108</v>
      </c>
      <c r="C118" s="14"/>
      <c r="D118" s="25"/>
      <c r="E118" s="29"/>
      <c r="F118" s="80"/>
      <c r="G118" s="18"/>
      <c r="H118" s="18"/>
      <c r="I118" s="27">
        <f>ноя.25!I118+F118-E118</f>
        <v>0</v>
      </c>
    </row>
    <row r="119" spans="1:9" x14ac:dyDescent="0.25">
      <c r="A119" s="1"/>
      <c r="B119" s="16">
        <v>109</v>
      </c>
      <c r="C119" s="14"/>
      <c r="D119" s="25"/>
      <c r="E119" s="29"/>
      <c r="F119" s="80"/>
      <c r="G119" s="18"/>
      <c r="H119" s="18"/>
      <c r="I119" s="27">
        <f>ноя.25!I119+F119-E119</f>
        <v>0</v>
      </c>
    </row>
    <row r="120" spans="1:9" x14ac:dyDescent="0.25">
      <c r="A120" s="3"/>
      <c r="B120" s="16">
        <v>110</v>
      </c>
      <c r="C120" s="14"/>
      <c r="D120" s="25"/>
      <c r="E120" s="29"/>
      <c r="F120" s="80"/>
      <c r="G120" s="18"/>
      <c r="H120" s="18"/>
      <c r="I120" s="27">
        <f>ноя.25!I120+F120-E120</f>
        <v>0</v>
      </c>
    </row>
    <row r="121" spans="1:9" x14ac:dyDescent="0.25">
      <c r="A121" s="1"/>
      <c r="B121" s="16">
        <v>111</v>
      </c>
      <c r="C121" s="14"/>
      <c r="D121" s="25"/>
      <c r="E121" s="29"/>
      <c r="F121" s="80"/>
      <c r="G121" s="18"/>
      <c r="H121" s="18"/>
      <c r="I121" s="27">
        <f>ноя.25!I121+F121-E121</f>
        <v>0</v>
      </c>
    </row>
    <row r="122" spans="1:9" x14ac:dyDescent="0.25">
      <c r="A122" s="1"/>
      <c r="B122" s="16">
        <v>112</v>
      </c>
      <c r="C122" s="14"/>
      <c r="D122" s="25"/>
      <c r="E122" s="29"/>
      <c r="F122" s="80"/>
      <c r="G122" s="18"/>
      <c r="H122" s="18"/>
      <c r="I122" s="27">
        <f>ноя.25!I122+F122-E122</f>
        <v>0</v>
      </c>
    </row>
    <row r="123" spans="1:9" x14ac:dyDescent="0.25">
      <c r="A123" s="1"/>
      <c r="B123" s="16">
        <v>113</v>
      </c>
      <c r="C123" s="14"/>
      <c r="D123" s="25"/>
      <c r="E123" s="29"/>
      <c r="F123" s="80"/>
      <c r="G123" s="18"/>
      <c r="H123" s="18"/>
      <c r="I123" s="27">
        <f>ноя.25!I123+F123-E123</f>
        <v>-3750</v>
      </c>
    </row>
    <row r="124" spans="1:9" x14ac:dyDescent="0.25">
      <c r="A124" s="1"/>
      <c r="B124" s="16" t="s">
        <v>51</v>
      </c>
      <c r="C124" s="14"/>
      <c r="D124" s="25"/>
      <c r="E124" s="29"/>
      <c r="F124" s="80"/>
      <c r="G124" s="18"/>
      <c r="H124" s="18"/>
      <c r="I124" s="27">
        <f>ноя.25!I124+F124-E124</f>
        <v>-1250</v>
      </c>
    </row>
    <row r="125" spans="1:9" x14ac:dyDescent="0.25">
      <c r="A125" s="1"/>
      <c r="B125" s="16" t="s">
        <v>26</v>
      </c>
      <c r="C125" s="14"/>
      <c r="D125" s="25"/>
      <c r="E125" s="29"/>
      <c r="F125" s="80"/>
      <c r="G125" s="18"/>
      <c r="H125" s="18"/>
      <c r="I125" s="27">
        <f>ноя.25!I125+F125-E125</f>
        <v>-10000</v>
      </c>
    </row>
    <row r="126" spans="1:9" x14ac:dyDescent="0.25">
      <c r="A126" s="1"/>
      <c r="B126" s="16">
        <v>114</v>
      </c>
      <c r="C126" s="14"/>
      <c r="D126" s="25"/>
      <c r="E126" s="29"/>
      <c r="F126" s="80"/>
      <c r="G126" s="18"/>
      <c r="H126" s="18"/>
      <c r="I126" s="27">
        <f>ноя.25!I126+F126-E126</f>
        <v>0</v>
      </c>
    </row>
    <row r="127" spans="1:9" x14ac:dyDescent="0.25">
      <c r="A127" s="1"/>
      <c r="B127" s="16" t="s">
        <v>24</v>
      </c>
      <c r="C127" s="45"/>
      <c r="D127" s="25"/>
      <c r="E127" s="29"/>
      <c r="F127" s="80"/>
      <c r="G127" s="18"/>
      <c r="H127" s="18"/>
      <c r="I127" s="27">
        <f>ноя.25!I127+F127-E127</f>
        <v>0</v>
      </c>
    </row>
    <row r="128" spans="1:9" x14ac:dyDescent="0.25">
      <c r="A128" s="1"/>
      <c r="B128" s="16">
        <v>116</v>
      </c>
      <c r="C128" s="14"/>
      <c r="D128" s="25"/>
      <c r="E128" s="29"/>
      <c r="F128" s="80"/>
      <c r="G128" s="18"/>
      <c r="H128" s="18"/>
      <c r="I128" s="27">
        <f>ноя.25!I128+F128-E128</f>
        <v>0</v>
      </c>
    </row>
    <row r="129" spans="1:9" x14ac:dyDescent="0.25">
      <c r="A129" s="1"/>
      <c r="B129" s="16">
        <v>117</v>
      </c>
      <c r="C129" s="14"/>
      <c r="D129" s="25"/>
      <c r="E129" s="29"/>
      <c r="F129" s="80"/>
      <c r="G129" s="18"/>
      <c r="H129" s="18"/>
      <c r="I129" s="27">
        <f>ноя.25!I129+F129-E129</f>
        <v>-1250</v>
      </c>
    </row>
    <row r="130" spans="1:9" x14ac:dyDescent="0.25">
      <c r="A130" s="1"/>
      <c r="B130" s="16">
        <v>118</v>
      </c>
      <c r="C130" s="64"/>
      <c r="D130" s="25"/>
      <c r="E130" s="29"/>
      <c r="F130" s="80"/>
      <c r="G130" s="18"/>
      <c r="H130" s="18"/>
      <c r="I130" s="27">
        <f>ноя.25!I130+F130-E130</f>
        <v>0</v>
      </c>
    </row>
    <row r="131" spans="1:9" x14ac:dyDescent="0.25">
      <c r="A131" s="1"/>
      <c r="B131" s="16">
        <v>119</v>
      </c>
      <c r="C131" s="14"/>
      <c r="D131" s="25"/>
      <c r="E131" s="29"/>
      <c r="F131" s="80"/>
      <c r="G131" s="18"/>
      <c r="H131" s="18"/>
      <c r="I131" s="27">
        <f>ноя.25!I131+F131-E131</f>
        <v>1650</v>
      </c>
    </row>
    <row r="132" spans="1:9" x14ac:dyDescent="0.25">
      <c r="A132" s="15"/>
      <c r="B132" s="16">
        <v>120</v>
      </c>
      <c r="C132" s="14"/>
      <c r="D132" s="25"/>
      <c r="E132" s="29"/>
      <c r="F132" s="80"/>
      <c r="G132" s="18"/>
      <c r="H132" s="18"/>
      <c r="I132" s="27">
        <f>ноя.25!I132+F132-E132</f>
        <v>-7500</v>
      </c>
    </row>
    <row r="133" spans="1:9" x14ac:dyDescent="0.25">
      <c r="A133" s="1"/>
      <c r="B133" s="16">
        <v>121</v>
      </c>
      <c r="C133" s="14"/>
      <c r="D133" s="25"/>
      <c r="E133" s="29"/>
      <c r="F133" s="80"/>
      <c r="G133" s="18"/>
      <c r="H133" s="18"/>
      <c r="I133" s="27">
        <f>ноя.25!I133+F133-E133</f>
        <v>-13750</v>
      </c>
    </row>
    <row r="134" spans="1:9" x14ac:dyDescent="0.25">
      <c r="A134" s="1"/>
      <c r="B134" s="1">
        <v>122</v>
      </c>
      <c r="C134" s="14"/>
      <c r="D134" s="25"/>
      <c r="E134" s="29"/>
      <c r="F134" s="80"/>
      <c r="G134" s="18"/>
      <c r="H134" s="18"/>
      <c r="I134" s="27">
        <f>ноя.25!I134+F134-E134</f>
        <v>-1250</v>
      </c>
    </row>
    <row r="135" spans="1:9" x14ac:dyDescent="0.25">
      <c r="A135" s="1"/>
      <c r="B135" s="16">
        <v>123</v>
      </c>
      <c r="C135" s="14"/>
      <c r="D135" s="25"/>
      <c r="E135" s="29"/>
      <c r="F135" s="80"/>
      <c r="G135" s="18"/>
      <c r="H135" s="18"/>
      <c r="I135" s="27">
        <f>ноя.25!I135+F135-E135</f>
        <v>0</v>
      </c>
    </row>
    <row r="136" spans="1:9" x14ac:dyDescent="0.25">
      <c r="A136" s="1"/>
      <c r="B136" s="16">
        <v>124</v>
      </c>
      <c r="C136" s="14"/>
      <c r="D136" s="25"/>
      <c r="E136" s="29"/>
      <c r="F136" s="80"/>
      <c r="G136" s="18"/>
      <c r="H136" s="18"/>
      <c r="I136" s="27">
        <f>ноя.25!I136+F136-E136</f>
        <v>-4950</v>
      </c>
    </row>
    <row r="137" spans="1:9" x14ac:dyDescent="0.25">
      <c r="A137" s="1"/>
      <c r="B137" s="16" t="s">
        <v>38</v>
      </c>
      <c r="C137" s="14"/>
      <c r="D137" s="25"/>
      <c r="E137" s="29"/>
      <c r="F137" s="80"/>
      <c r="G137" s="18"/>
      <c r="H137" s="18"/>
      <c r="I137" s="27">
        <f>ноя.25!I137+F137-E137</f>
        <v>-1250</v>
      </c>
    </row>
    <row r="138" spans="1:9" x14ac:dyDescent="0.25">
      <c r="A138" s="1"/>
      <c r="B138" s="16">
        <v>125</v>
      </c>
      <c r="C138" s="14"/>
      <c r="D138" s="25"/>
      <c r="E138" s="29"/>
      <c r="F138" s="80"/>
      <c r="G138" s="18"/>
      <c r="H138" s="18"/>
      <c r="I138" s="27">
        <f>ноя.25!I138+F138-E138</f>
        <v>-13750</v>
      </c>
    </row>
    <row r="139" spans="1:9" x14ac:dyDescent="0.25">
      <c r="A139" s="1"/>
      <c r="B139" s="16">
        <v>126</v>
      </c>
      <c r="C139" s="14"/>
      <c r="D139" s="25"/>
      <c r="E139" s="29"/>
      <c r="F139" s="80"/>
      <c r="G139" s="18"/>
      <c r="H139" s="18"/>
      <c r="I139" s="27">
        <f>ноя.25!I139+F139-E139</f>
        <v>-3750</v>
      </c>
    </row>
    <row r="140" spans="1:9" x14ac:dyDescent="0.25">
      <c r="A140" s="1"/>
      <c r="B140" s="16">
        <v>127</v>
      </c>
      <c r="C140" s="14"/>
      <c r="D140" s="25"/>
      <c r="E140" s="29"/>
      <c r="F140" s="80"/>
      <c r="G140" s="18"/>
      <c r="H140" s="18"/>
      <c r="I140" s="27">
        <f>ноя.25!I140+F140-E140</f>
        <v>-3750</v>
      </c>
    </row>
    <row r="141" spans="1:9" x14ac:dyDescent="0.25">
      <c r="A141" s="1"/>
      <c r="B141" s="16">
        <v>128</v>
      </c>
      <c r="C141" s="14"/>
      <c r="D141" s="25"/>
      <c r="E141" s="29"/>
      <c r="F141" s="80"/>
      <c r="G141" s="18"/>
      <c r="H141" s="18"/>
      <c r="I141" s="27">
        <f>ноя.25!I141+F141-E141</f>
        <v>0</v>
      </c>
    </row>
    <row r="142" spans="1:9" x14ac:dyDescent="0.25">
      <c r="A142" s="1"/>
      <c r="B142" s="16">
        <v>129</v>
      </c>
      <c r="C142" s="14"/>
      <c r="D142" s="25"/>
      <c r="E142" s="29"/>
      <c r="F142" s="80"/>
      <c r="G142" s="18"/>
      <c r="H142" s="18"/>
      <c r="I142" s="27">
        <f>ноя.25!I142+F142-E142</f>
        <v>-1250</v>
      </c>
    </row>
    <row r="143" spans="1:9" x14ac:dyDescent="0.25">
      <c r="A143" s="1"/>
      <c r="B143" s="16">
        <v>130</v>
      </c>
      <c r="C143" s="64"/>
      <c r="D143" s="25"/>
      <c r="E143" s="29"/>
      <c r="F143" s="80"/>
      <c r="G143" s="18"/>
      <c r="H143" s="18"/>
      <c r="I143" s="27">
        <f>ноя.25!I143+F143-E143</f>
        <v>0</v>
      </c>
    </row>
    <row r="144" spans="1:9" x14ac:dyDescent="0.25">
      <c r="A144" s="15"/>
      <c r="B144" s="16">
        <v>131.13200000000001</v>
      </c>
      <c r="C144" s="14"/>
      <c r="D144" s="25"/>
      <c r="E144" s="29"/>
      <c r="F144" s="80"/>
      <c r="G144" s="18"/>
      <c r="H144" s="18"/>
      <c r="I144" s="27">
        <f>ноя.25!I144+F144-E144</f>
        <v>-2500</v>
      </c>
    </row>
    <row r="145" spans="1:9" x14ac:dyDescent="0.25">
      <c r="A145" s="3"/>
      <c r="B145" s="16">
        <v>133</v>
      </c>
      <c r="C145" s="14"/>
      <c r="D145" s="25"/>
      <c r="E145" s="29"/>
      <c r="F145" s="80"/>
      <c r="G145" s="18"/>
      <c r="H145" s="18"/>
      <c r="I145" s="27">
        <f>ноя.25!I145+F145-E145</f>
        <v>-2500</v>
      </c>
    </row>
    <row r="146" spans="1:9" x14ac:dyDescent="0.25">
      <c r="A146" s="1"/>
      <c r="B146" s="16">
        <v>134</v>
      </c>
      <c r="C146" s="14"/>
      <c r="D146" s="25"/>
      <c r="E146" s="29"/>
      <c r="F146" s="80"/>
      <c r="G146" s="18"/>
      <c r="H146" s="18"/>
      <c r="I146" s="27">
        <f>ноя.25!I146+F146-E146</f>
        <v>-6250</v>
      </c>
    </row>
    <row r="147" spans="1:9" x14ac:dyDescent="0.25">
      <c r="A147" s="1"/>
      <c r="B147" s="16">
        <v>135</v>
      </c>
      <c r="C147" s="14"/>
      <c r="D147" s="25"/>
      <c r="E147" s="29"/>
      <c r="F147" s="80"/>
      <c r="G147" s="18"/>
      <c r="H147" s="18"/>
      <c r="I147" s="27">
        <f>ноя.25!I147+F147-E147</f>
        <v>0</v>
      </c>
    </row>
    <row r="148" spans="1:9" x14ac:dyDescent="0.25">
      <c r="A148" s="1"/>
      <c r="B148" s="16">
        <v>136</v>
      </c>
      <c r="C148" s="14"/>
      <c r="D148" s="25"/>
      <c r="E148" s="29"/>
      <c r="F148" s="80"/>
      <c r="G148" s="18"/>
      <c r="H148" s="18"/>
      <c r="I148" s="27">
        <f>ноя.25!I148+F148-E148</f>
        <v>0</v>
      </c>
    </row>
    <row r="149" spans="1:9" x14ac:dyDescent="0.25">
      <c r="A149" s="1"/>
      <c r="B149" s="16">
        <v>137</v>
      </c>
      <c r="C149" s="14"/>
      <c r="D149" s="25"/>
      <c r="E149" s="29"/>
      <c r="F149" s="80"/>
      <c r="G149" s="18"/>
      <c r="H149" s="18"/>
      <c r="I149" s="27">
        <f>ноя.25!I149+F149-E149</f>
        <v>-1250</v>
      </c>
    </row>
    <row r="150" spans="1:9" x14ac:dyDescent="0.25">
      <c r="A150" s="1"/>
      <c r="B150" s="16">
        <v>138</v>
      </c>
      <c r="C150" s="14"/>
      <c r="D150" s="25"/>
      <c r="E150" s="29"/>
      <c r="F150" s="80"/>
      <c r="G150" s="18"/>
      <c r="H150" s="18"/>
      <c r="I150" s="27">
        <f>ноя.25!I150+F150-E150</f>
        <v>-2500</v>
      </c>
    </row>
    <row r="151" spans="1:9" x14ac:dyDescent="0.25">
      <c r="A151" s="1"/>
      <c r="B151" s="16">
        <v>139</v>
      </c>
      <c r="C151" s="14"/>
      <c r="D151" s="25"/>
      <c r="E151" s="29"/>
      <c r="F151" s="80"/>
      <c r="G151" s="18"/>
      <c r="H151" s="18"/>
      <c r="I151" s="27">
        <f>ноя.25!I151+F151-E151</f>
        <v>-2500</v>
      </c>
    </row>
    <row r="152" spans="1:9" x14ac:dyDescent="0.25">
      <c r="A152" s="1"/>
      <c r="B152" s="16">
        <v>140</v>
      </c>
      <c r="C152" s="14"/>
      <c r="D152" s="25"/>
      <c r="E152" s="29"/>
      <c r="F152" s="80"/>
      <c r="G152" s="18"/>
      <c r="H152" s="18"/>
      <c r="I152" s="27">
        <f>ноя.25!I152+F152-E152</f>
        <v>-1250</v>
      </c>
    </row>
    <row r="153" spans="1:9" x14ac:dyDescent="0.25">
      <c r="A153" s="1"/>
      <c r="B153" s="16">
        <v>141</v>
      </c>
      <c r="C153" s="14"/>
      <c r="D153" s="25"/>
      <c r="E153" s="29"/>
      <c r="F153" s="80"/>
      <c r="G153" s="18"/>
      <c r="H153" s="18"/>
      <c r="I153" s="27">
        <f>ноя.25!I153+F153-E153</f>
        <v>-10000</v>
      </c>
    </row>
    <row r="154" spans="1:9" x14ac:dyDescent="0.25">
      <c r="A154" s="1"/>
      <c r="B154" s="16">
        <v>142</v>
      </c>
      <c r="C154" s="14"/>
      <c r="D154" s="25"/>
      <c r="E154" s="29"/>
      <c r="F154" s="80"/>
      <c r="G154" s="18"/>
      <c r="H154" s="18"/>
      <c r="I154" s="27">
        <f>ноя.25!I154+F154-E154</f>
        <v>22500</v>
      </c>
    </row>
    <row r="155" spans="1:9" x14ac:dyDescent="0.25">
      <c r="A155" s="1"/>
      <c r="B155" s="16">
        <v>143</v>
      </c>
      <c r="C155" s="14"/>
      <c r="D155" s="25"/>
      <c r="E155" s="29"/>
      <c r="F155" s="80"/>
      <c r="G155" s="18"/>
      <c r="H155" s="18"/>
      <c r="I155" s="27">
        <f>ноя.25!I155+F155-E155</f>
        <v>-1250</v>
      </c>
    </row>
    <row r="156" spans="1:9" x14ac:dyDescent="0.25">
      <c r="A156" s="1"/>
      <c r="B156" s="16">
        <v>144</v>
      </c>
      <c r="C156" s="14"/>
      <c r="D156" s="25"/>
      <c r="E156" s="29"/>
      <c r="F156" s="80"/>
      <c r="G156" s="18"/>
      <c r="H156" s="18"/>
      <c r="I156" s="27">
        <f>ноя.25!I156+F156-E156</f>
        <v>-13750</v>
      </c>
    </row>
    <row r="157" spans="1:9" x14ac:dyDescent="0.25">
      <c r="A157" s="1"/>
      <c r="B157" s="16">
        <v>145</v>
      </c>
      <c r="C157" s="14"/>
      <c r="D157" s="25"/>
      <c r="E157" s="29"/>
      <c r="F157" s="80"/>
      <c r="G157" s="18"/>
      <c r="H157" s="18"/>
      <c r="I157" s="27">
        <f>ноя.25!I157+F157-E157</f>
        <v>-3750</v>
      </c>
    </row>
    <row r="158" spans="1:9" x14ac:dyDescent="0.25">
      <c r="A158" s="1"/>
      <c r="B158" s="16">
        <v>146</v>
      </c>
      <c r="C158" s="14"/>
      <c r="D158" s="25"/>
      <c r="E158" s="29"/>
      <c r="F158" s="80"/>
      <c r="G158" s="18"/>
      <c r="H158" s="18"/>
      <c r="I158" s="27">
        <f>ноя.25!I158+F158-E158</f>
        <v>13750</v>
      </c>
    </row>
    <row r="159" spans="1:9" x14ac:dyDescent="0.25">
      <c r="A159" s="1"/>
      <c r="B159" s="16">
        <v>147</v>
      </c>
      <c r="C159" s="14"/>
      <c r="D159" s="25"/>
      <c r="E159" s="29"/>
      <c r="F159" s="80"/>
      <c r="G159" s="18"/>
      <c r="H159" s="18"/>
      <c r="I159" s="27">
        <f>ноя.25!I159+F159-E159</f>
        <v>11250</v>
      </c>
    </row>
    <row r="160" spans="1:9" x14ac:dyDescent="0.25">
      <c r="A160" s="1"/>
      <c r="B160" s="16">
        <v>148</v>
      </c>
      <c r="C160" s="14"/>
      <c r="D160" s="25"/>
      <c r="E160" s="29"/>
      <c r="F160" s="80"/>
      <c r="G160" s="18"/>
      <c r="H160" s="18"/>
      <c r="I160" s="27">
        <f>ноя.25!I160+F160-E160</f>
        <v>-1252</v>
      </c>
    </row>
    <row r="161" spans="1:9" x14ac:dyDescent="0.25">
      <c r="A161" s="1"/>
      <c r="B161" s="16">
        <v>149</v>
      </c>
      <c r="C161" s="14"/>
      <c r="D161" s="25"/>
      <c r="E161" s="29"/>
      <c r="F161" s="80"/>
      <c r="G161" s="18"/>
      <c r="H161" s="18"/>
      <c r="I161" s="27">
        <f>ноя.25!I161+F161-E161</f>
        <v>-5000</v>
      </c>
    </row>
    <row r="162" spans="1:9" x14ac:dyDescent="0.25">
      <c r="A162" s="1"/>
      <c r="B162" s="16">
        <v>150</v>
      </c>
      <c r="C162" s="14"/>
      <c r="D162" s="25"/>
      <c r="E162" s="29"/>
      <c r="F162" s="80"/>
      <c r="G162" s="18"/>
      <c r="H162" s="18"/>
      <c r="I162" s="27">
        <f>ноя.25!I162+F162-E162</f>
        <v>-6250</v>
      </c>
    </row>
    <row r="163" spans="1:9" x14ac:dyDescent="0.25">
      <c r="A163" s="1"/>
      <c r="B163" s="16">
        <v>151</v>
      </c>
      <c r="C163" s="14"/>
      <c r="D163" s="25"/>
      <c r="E163" s="29"/>
      <c r="F163" s="80"/>
      <c r="G163" s="18"/>
      <c r="H163" s="18"/>
      <c r="I163" s="27">
        <f>ноя.25!I163+F163-E163</f>
        <v>-2500</v>
      </c>
    </row>
    <row r="164" spans="1:9" x14ac:dyDescent="0.25">
      <c r="A164" s="1"/>
      <c r="B164" s="16">
        <v>152</v>
      </c>
      <c r="C164" s="14"/>
      <c r="D164" s="25"/>
      <c r="E164" s="29"/>
      <c r="F164" s="80"/>
      <c r="G164" s="18"/>
      <c r="H164" s="18"/>
      <c r="I164" s="27">
        <f>ноя.25!I164+F164-E164</f>
        <v>-6250</v>
      </c>
    </row>
    <row r="165" spans="1:9" x14ac:dyDescent="0.25">
      <c r="A165" s="1"/>
      <c r="B165" s="16">
        <v>153</v>
      </c>
      <c r="C165" s="14"/>
      <c r="D165" s="25"/>
      <c r="E165" s="29"/>
      <c r="F165" s="80"/>
      <c r="G165" s="18"/>
      <c r="H165" s="18"/>
      <c r="I165" s="27">
        <f>ноя.25!I165+F165-E165</f>
        <v>1250</v>
      </c>
    </row>
    <row r="166" spans="1:9" x14ac:dyDescent="0.25">
      <c r="A166" s="1"/>
      <c r="B166" s="16">
        <v>154</v>
      </c>
      <c r="C166" s="14"/>
      <c r="D166" s="25"/>
      <c r="E166" s="29"/>
      <c r="F166" s="80"/>
      <c r="G166" s="18"/>
      <c r="H166" s="18"/>
      <c r="I166" s="27">
        <f>ноя.25!I166+F166-E166</f>
        <v>1250</v>
      </c>
    </row>
    <row r="167" spans="1:9" x14ac:dyDescent="0.25">
      <c r="A167" s="1"/>
      <c r="B167" s="16">
        <v>155</v>
      </c>
      <c r="C167" s="14"/>
      <c r="D167" s="25"/>
      <c r="E167" s="29"/>
      <c r="F167" s="80"/>
      <c r="G167" s="18"/>
      <c r="H167" s="18"/>
      <c r="I167" s="27">
        <f>ноя.25!I167+F167-E167</f>
        <v>0</v>
      </c>
    </row>
    <row r="168" spans="1:9" x14ac:dyDescent="0.25">
      <c r="A168" s="1"/>
      <c r="B168" s="16">
        <v>156</v>
      </c>
      <c r="C168" s="14"/>
      <c r="D168" s="25"/>
      <c r="E168" s="29"/>
      <c r="F168" s="80"/>
      <c r="G168" s="18"/>
      <c r="H168" s="18"/>
      <c r="I168" s="27">
        <f>ноя.25!I168+F168-E168</f>
        <v>0</v>
      </c>
    </row>
    <row r="169" spans="1:9" x14ac:dyDescent="0.25">
      <c r="A169" s="1"/>
      <c r="B169" s="16">
        <v>157</v>
      </c>
      <c r="C169" s="14"/>
      <c r="D169" s="25"/>
      <c r="E169" s="29"/>
      <c r="F169" s="80"/>
      <c r="G169" s="18"/>
      <c r="H169" s="18"/>
      <c r="I169" s="27">
        <f>ноя.25!I169+F169-E169</f>
        <v>0</v>
      </c>
    </row>
    <row r="170" spans="1:9" x14ac:dyDescent="0.25">
      <c r="A170" s="1"/>
      <c r="B170" s="16">
        <v>158</v>
      </c>
      <c r="C170" s="14"/>
      <c r="D170" s="25"/>
      <c r="E170" s="29"/>
      <c r="F170" s="80"/>
      <c r="G170" s="18"/>
      <c r="H170" s="18"/>
      <c r="I170" s="27">
        <f>ноя.25!I170+F170-E170</f>
        <v>0</v>
      </c>
    </row>
    <row r="171" spans="1:9" x14ac:dyDescent="0.25">
      <c r="A171" s="15"/>
      <c r="B171" s="16">
        <v>159</v>
      </c>
      <c r="C171" s="14"/>
      <c r="D171" s="25"/>
      <c r="E171" s="29"/>
      <c r="F171" s="80"/>
      <c r="G171" s="18"/>
      <c r="H171" s="18"/>
      <c r="I171" s="27">
        <f>ноя.25!I171+F171-E171</f>
        <v>1250</v>
      </c>
    </row>
    <row r="172" spans="1:9" x14ac:dyDescent="0.25">
      <c r="A172" s="1"/>
      <c r="B172" s="16">
        <v>160</v>
      </c>
      <c r="C172" s="14"/>
      <c r="D172" s="25"/>
      <c r="E172" s="29"/>
      <c r="F172" s="80"/>
      <c r="G172" s="18"/>
      <c r="H172" s="18"/>
      <c r="I172" s="27">
        <f>ноя.25!I172+F172-E172</f>
        <v>-10000</v>
      </c>
    </row>
    <row r="173" spans="1:9" x14ac:dyDescent="0.25">
      <c r="A173" s="1"/>
      <c r="B173" s="16">
        <v>161</v>
      </c>
      <c r="C173" s="14"/>
      <c r="D173" s="25"/>
      <c r="E173" s="29"/>
      <c r="F173" s="80"/>
      <c r="G173" s="18"/>
      <c r="H173" s="18"/>
      <c r="I173" s="27">
        <f>ноя.25!I173+F173-E173</f>
        <v>-650</v>
      </c>
    </row>
    <row r="174" spans="1:9" x14ac:dyDescent="0.25">
      <c r="A174" s="1"/>
      <c r="B174" s="16">
        <v>162</v>
      </c>
      <c r="C174" s="14"/>
      <c r="D174" s="25"/>
      <c r="E174" s="29"/>
      <c r="F174" s="80"/>
      <c r="G174" s="18"/>
      <c r="H174" s="18"/>
      <c r="I174" s="27">
        <f>ноя.25!I174+F174-E174</f>
        <v>-2500</v>
      </c>
    </row>
    <row r="175" spans="1:9" x14ac:dyDescent="0.25">
      <c r="A175" s="1"/>
      <c r="B175" s="16">
        <v>163</v>
      </c>
      <c r="C175" s="14"/>
      <c r="D175" s="25"/>
      <c r="E175" s="29"/>
      <c r="F175" s="80"/>
      <c r="G175" s="18"/>
      <c r="H175" s="18"/>
      <c r="I175" s="27">
        <f>ноя.25!I175+F175-E175</f>
        <v>1250</v>
      </c>
    </row>
    <row r="176" spans="1:9" x14ac:dyDescent="0.25">
      <c r="A176" s="1"/>
      <c r="B176" s="16">
        <v>164</v>
      </c>
      <c r="C176" s="60"/>
      <c r="D176" s="25"/>
      <c r="E176" s="29"/>
      <c r="F176" s="80"/>
      <c r="G176" s="18"/>
      <c r="H176" s="18"/>
      <c r="I176" s="27">
        <f>ноя.25!I176+F176-E176</f>
        <v>-4000</v>
      </c>
    </row>
    <row r="177" spans="1:9" x14ac:dyDescent="0.25">
      <c r="A177" s="1"/>
      <c r="B177" s="16">
        <v>165</v>
      </c>
      <c r="C177" s="14"/>
      <c r="D177" s="25"/>
      <c r="E177" s="29"/>
      <c r="F177" s="80"/>
      <c r="G177" s="18"/>
      <c r="H177" s="18"/>
      <c r="I177" s="27">
        <f>ноя.25!I177+F177-E177</f>
        <v>-13750</v>
      </c>
    </row>
    <row r="178" spans="1:9" x14ac:dyDescent="0.25">
      <c r="A178" s="1"/>
      <c r="B178" s="16">
        <v>166</v>
      </c>
      <c r="C178" s="14"/>
      <c r="D178" s="25"/>
      <c r="E178" s="29"/>
      <c r="F178" s="80"/>
      <c r="G178" s="18"/>
      <c r="H178" s="18"/>
      <c r="I178" s="27">
        <f>ноя.25!I178+F178-E178</f>
        <v>-2500</v>
      </c>
    </row>
    <row r="179" spans="1:9" x14ac:dyDescent="0.25">
      <c r="A179" s="1"/>
      <c r="B179" s="16">
        <v>167</v>
      </c>
      <c r="C179" s="14"/>
      <c r="D179" s="25"/>
      <c r="E179" s="29"/>
      <c r="F179" s="80"/>
      <c r="G179" s="18"/>
      <c r="H179" s="18"/>
      <c r="I179" s="27">
        <f>ноя.25!I179+F179-E179</f>
        <v>-2500</v>
      </c>
    </row>
    <row r="180" spans="1:9" x14ac:dyDescent="0.25">
      <c r="A180" s="1"/>
      <c r="B180" s="16">
        <v>168</v>
      </c>
      <c r="C180" s="14"/>
      <c r="D180" s="25"/>
      <c r="E180" s="29"/>
      <c r="F180" s="80"/>
      <c r="G180" s="18"/>
      <c r="H180" s="18"/>
      <c r="I180" s="27">
        <f>ноя.25!I180+F180-E180</f>
        <v>-2500</v>
      </c>
    </row>
    <row r="181" spans="1:9" x14ac:dyDescent="0.25">
      <c r="A181" s="1"/>
      <c r="B181" s="16">
        <v>169</v>
      </c>
      <c r="C181" s="14"/>
      <c r="D181" s="25"/>
      <c r="E181" s="29"/>
      <c r="F181" s="80"/>
      <c r="G181" s="18"/>
      <c r="H181" s="18"/>
      <c r="I181" s="27">
        <f>ноя.25!I181+F181-E181</f>
        <v>5000</v>
      </c>
    </row>
    <row r="182" spans="1:9" x14ac:dyDescent="0.25">
      <c r="A182" s="15"/>
      <c r="B182" s="16">
        <v>170</v>
      </c>
      <c r="C182" s="14"/>
      <c r="D182" s="25"/>
      <c r="E182" s="29"/>
      <c r="F182" s="80"/>
      <c r="G182" s="18"/>
      <c r="H182" s="18"/>
      <c r="I182" s="27">
        <f>ноя.25!I182+F182-E182</f>
        <v>-13750</v>
      </c>
    </row>
    <row r="183" spans="1:9" x14ac:dyDescent="0.25">
      <c r="A183" s="1"/>
      <c r="B183" s="16">
        <v>171</v>
      </c>
      <c r="C183" s="14"/>
      <c r="D183" s="25"/>
      <c r="E183" s="29"/>
      <c r="F183" s="80"/>
      <c r="G183" s="18"/>
      <c r="H183" s="18"/>
      <c r="I183" s="27">
        <f>ноя.25!I183+F183-E183</f>
        <v>-8750</v>
      </c>
    </row>
    <row r="184" spans="1:9" x14ac:dyDescent="0.25">
      <c r="A184" s="1"/>
      <c r="B184" s="16">
        <v>172</v>
      </c>
      <c r="C184" s="14"/>
      <c r="D184" s="25"/>
      <c r="E184" s="29"/>
      <c r="F184" s="80"/>
      <c r="G184" s="18"/>
      <c r="H184" s="18"/>
      <c r="I184" s="27">
        <f>ноя.25!I184+F184-E184</f>
        <v>0</v>
      </c>
    </row>
    <row r="185" spans="1:9" x14ac:dyDescent="0.25">
      <c r="A185" s="1"/>
      <c r="B185" s="16">
        <v>173</v>
      </c>
      <c r="C185" s="45"/>
      <c r="D185" s="40"/>
      <c r="E185" s="29"/>
      <c r="F185" s="80"/>
      <c r="G185" s="18"/>
      <c r="H185" s="18"/>
      <c r="I185" s="27">
        <f>ноя.25!I185+F185-E185</f>
        <v>-6250</v>
      </c>
    </row>
    <row r="186" spans="1:9" x14ac:dyDescent="0.25">
      <c r="A186" s="1"/>
      <c r="B186" s="16">
        <v>174</v>
      </c>
      <c r="C186" s="14"/>
      <c r="D186" s="25"/>
      <c r="E186" s="29"/>
      <c r="F186" s="80"/>
      <c r="G186" s="18"/>
      <c r="H186" s="18"/>
      <c r="I186" s="27">
        <f>ноя.25!I186+F186-E186</f>
        <v>0</v>
      </c>
    </row>
    <row r="187" spans="1:9" x14ac:dyDescent="0.25">
      <c r="A187" s="1"/>
      <c r="B187" s="16">
        <v>175</v>
      </c>
      <c r="C187" s="14"/>
      <c r="D187" s="25"/>
      <c r="E187" s="29"/>
      <c r="F187" s="80"/>
      <c r="G187" s="18"/>
      <c r="H187" s="18"/>
      <c r="I187" s="27">
        <f>ноя.25!I187+F187-E187</f>
        <v>-10250</v>
      </c>
    </row>
    <row r="188" spans="1:9" x14ac:dyDescent="0.25">
      <c r="A188" s="1"/>
      <c r="B188" s="16">
        <v>176</v>
      </c>
      <c r="C188" s="14"/>
      <c r="D188" s="25"/>
      <c r="E188" s="29"/>
      <c r="F188" s="80"/>
      <c r="G188" s="18"/>
      <c r="H188" s="18"/>
      <c r="I188" s="27">
        <f>ноя.25!I188+F188-E188</f>
        <v>0</v>
      </c>
    </row>
    <row r="189" spans="1:9" x14ac:dyDescent="0.25">
      <c r="A189" s="1"/>
      <c r="B189" s="16">
        <v>177</v>
      </c>
      <c r="C189" s="14"/>
      <c r="D189" s="25"/>
      <c r="E189" s="29"/>
      <c r="F189" s="80"/>
      <c r="G189" s="18"/>
      <c r="H189" s="18"/>
      <c r="I189" s="27">
        <f>ноя.25!I189+F189-E189</f>
        <v>0</v>
      </c>
    </row>
    <row r="190" spans="1:9" x14ac:dyDescent="0.25">
      <c r="A190" s="1"/>
      <c r="B190" s="16">
        <v>178</v>
      </c>
      <c r="C190" s="14"/>
      <c r="D190" s="25"/>
      <c r="E190" s="29"/>
      <c r="F190" s="80"/>
      <c r="G190" s="18"/>
      <c r="H190" s="18"/>
      <c r="I190" s="27">
        <f>ноя.25!I190+F190-E190</f>
        <v>0</v>
      </c>
    </row>
    <row r="191" spans="1:9" x14ac:dyDescent="0.25">
      <c r="A191" s="1"/>
      <c r="B191" s="16">
        <v>179</v>
      </c>
      <c r="C191" s="14"/>
      <c r="D191" s="25"/>
      <c r="E191" s="29"/>
      <c r="F191" s="80"/>
      <c r="G191" s="18"/>
      <c r="H191" s="18"/>
      <c r="I191" s="27">
        <f>ноя.25!I191+F191-E191</f>
        <v>0</v>
      </c>
    </row>
    <row r="192" spans="1:9" x14ac:dyDescent="0.25">
      <c r="A192" s="1"/>
      <c r="B192" s="16">
        <v>180</v>
      </c>
      <c r="C192" s="14"/>
      <c r="D192" s="25"/>
      <c r="E192" s="29"/>
      <c r="F192" s="80"/>
      <c r="G192" s="18"/>
      <c r="H192" s="18"/>
      <c r="I192" s="27">
        <f>ноя.25!I192+F192-E192</f>
        <v>-1250</v>
      </c>
    </row>
    <row r="193" spans="1:9" x14ac:dyDescent="0.25">
      <c r="A193" s="1"/>
      <c r="B193" s="16">
        <v>181</v>
      </c>
      <c r="C193" s="14"/>
      <c r="D193" s="25"/>
      <c r="E193" s="29"/>
      <c r="F193" s="80"/>
      <c r="G193" s="18"/>
      <c r="H193" s="18"/>
      <c r="I193" s="27">
        <f>ноя.25!I193+F193-E193</f>
        <v>-1250</v>
      </c>
    </row>
    <row r="194" spans="1:9" x14ac:dyDescent="0.25">
      <c r="A194" s="1"/>
      <c r="B194" s="16">
        <v>182</v>
      </c>
      <c r="C194" s="14"/>
      <c r="D194" s="25"/>
      <c r="E194" s="29"/>
      <c r="F194" s="80"/>
      <c r="G194" s="18"/>
      <c r="H194" s="18"/>
      <c r="I194" s="27">
        <f>ноя.25!I194+F194-E194</f>
        <v>-8750</v>
      </c>
    </row>
    <row r="195" spans="1:9" x14ac:dyDescent="0.25">
      <c r="A195" s="1"/>
      <c r="B195" s="16">
        <v>183</v>
      </c>
      <c r="C195" s="14"/>
      <c r="D195" s="25"/>
      <c r="E195" s="29"/>
      <c r="F195" s="80"/>
      <c r="G195" s="18"/>
      <c r="H195" s="18"/>
      <c r="I195" s="27">
        <f>ноя.25!I195+F195-E195</f>
        <v>-1250</v>
      </c>
    </row>
    <row r="196" spans="1:9" x14ac:dyDescent="0.25">
      <c r="A196" s="1"/>
      <c r="B196" s="16">
        <v>184</v>
      </c>
      <c r="C196" s="14"/>
      <c r="D196" s="25"/>
      <c r="E196" s="29"/>
      <c r="F196" s="80"/>
      <c r="G196" s="18"/>
      <c r="H196" s="18"/>
      <c r="I196" s="27">
        <f>ноя.25!I196+F196-E196</f>
        <v>-9750</v>
      </c>
    </row>
    <row r="197" spans="1:9" x14ac:dyDescent="0.25">
      <c r="A197" s="15"/>
      <c r="B197" s="16">
        <v>185</v>
      </c>
      <c r="C197" s="14"/>
      <c r="D197" s="25"/>
      <c r="E197" s="29"/>
      <c r="F197" s="80"/>
      <c r="G197" s="18"/>
      <c r="H197" s="18"/>
      <c r="I197" s="27">
        <f>ноя.25!I197+F197-E197</f>
        <v>-1250</v>
      </c>
    </row>
    <row r="198" spans="1:9" x14ac:dyDescent="0.25">
      <c r="A198" s="1"/>
      <c r="B198" s="16">
        <v>186</v>
      </c>
      <c r="C198" s="14"/>
      <c r="D198" s="25"/>
      <c r="E198" s="29"/>
      <c r="F198" s="80"/>
      <c r="G198" s="18"/>
      <c r="H198" s="18"/>
      <c r="I198" s="27">
        <f>ноя.25!I198+F198-E198</f>
        <v>-5000</v>
      </c>
    </row>
    <row r="199" spans="1:9" x14ac:dyDescent="0.25">
      <c r="A199" s="1"/>
      <c r="B199" s="16">
        <v>187</v>
      </c>
      <c r="C199" s="14"/>
      <c r="D199" s="25"/>
      <c r="E199" s="29"/>
      <c r="F199" s="80"/>
      <c r="G199" s="18"/>
      <c r="H199" s="18"/>
      <c r="I199" s="27">
        <f>ноя.25!I199+F199-E199</f>
        <v>-1250</v>
      </c>
    </row>
    <row r="200" spans="1:9" x14ac:dyDescent="0.25">
      <c r="A200" s="1"/>
      <c r="B200" s="16">
        <v>188</v>
      </c>
      <c r="C200" s="14"/>
      <c r="D200" s="25"/>
      <c r="E200" s="29"/>
      <c r="F200" s="80"/>
      <c r="G200" s="18"/>
      <c r="H200" s="18"/>
      <c r="I200" s="27">
        <f>ноя.25!I200+F200-E200</f>
        <v>-2500</v>
      </c>
    </row>
    <row r="201" spans="1:9" x14ac:dyDescent="0.25">
      <c r="A201" s="1"/>
      <c r="B201" s="16">
        <v>189</v>
      </c>
      <c r="C201" s="14"/>
      <c r="D201" s="25"/>
      <c r="E201" s="29"/>
      <c r="F201" s="80"/>
      <c r="G201" s="18"/>
      <c r="H201" s="18"/>
      <c r="I201" s="27">
        <f>ноя.25!I201+F201-E201</f>
        <v>-13750</v>
      </c>
    </row>
    <row r="202" spans="1:9" x14ac:dyDescent="0.25">
      <c r="A202" s="1"/>
      <c r="B202" s="16">
        <v>190</v>
      </c>
      <c r="C202" s="14"/>
      <c r="D202" s="25"/>
      <c r="E202" s="29"/>
      <c r="F202" s="80"/>
      <c r="G202" s="18"/>
      <c r="H202" s="18"/>
      <c r="I202" s="27">
        <f>ноя.25!I202+F202-E202</f>
        <v>1250</v>
      </c>
    </row>
    <row r="203" spans="1:9" x14ac:dyDescent="0.25">
      <c r="A203" s="1"/>
      <c r="B203" s="16">
        <v>191</v>
      </c>
      <c r="C203" s="14"/>
      <c r="D203" s="25"/>
      <c r="E203" s="29"/>
      <c r="F203" s="80"/>
      <c r="G203" s="18"/>
      <c r="H203" s="18"/>
      <c r="I203" s="27">
        <f>ноя.25!I203+F203-E203</f>
        <v>-1250</v>
      </c>
    </row>
    <row r="204" spans="1:9" x14ac:dyDescent="0.25">
      <c r="A204" s="1"/>
      <c r="B204" s="16">
        <v>192</v>
      </c>
      <c r="C204" s="14"/>
      <c r="D204" s="25"/>
      <c r="E204" s="29"/>
      <c r="F204" s="80"/>
      <c r="G204" s="18"/>
      <c r="H204" s="18"/>
      <c r="I204" s="27">
        <f>ноя.25!I204+F204-E204</f>
        <v>-1250</v>
      </c>
    </row>
    <row r="205" spans="1:9" x14ac:dyDescent="0.25">
      <c r="A205" s="1"/>
      <c r="B205" s="16" t="s">
        <v>37</v>
      </c>
      <c r="C205" s="14"/>
      <c r="D205" s="25"/>
      <c r="E205" s="29"/>
      <c r="F205" s="80"/>
      <c r="G205" s="18"/>
      <c r="H205" s="18"/>
      <c r="I205" s="27">
        <f>ноя.25!I205+F205-E205</f>
        <v>-13750</v>
      </c>
    </row>
    <row r="206" spans="1:9" x14ac:dyDescent="0.25">
      <c r="A206" s="1"/>
      <c r="B206" s="16">
        <v>193</v>
      </c>
      <c r="C206" s="14"/>
      <c r="D206" s="25"/>
      <c r="E206" s="29"/>
      <c r="F206" s="80"/>
      <c r="G206" s="18"/>
      <c r="H206" s="18"/>
      <c r="I206" s="27">
        <f>ноя.25!I206+F206-E206</f>
        <v>-3500</v>
      </c>
    </row>
    <row r="207" spans="1:9" x14ac:dyDescent="0.25">
      <c r="A207" s="1"/>
      <c r="B207" s="16">
        <v>194</v>
      </c>
      <c r="C207" s="66"/>
      <c r="D207" s="25"/>
      <c r="E207" s="29"/>
      <c r="F207" s="80"/>
      <c r="G207" s="18"/>
      <c r="H207" s="18"/>
      <c r="I207" s="27">
        <f>ноя.25!I207+F207-E207</f>
        <v>15000</v>
      </c>
    </row>
    <row r="208" spans="1:9" x14ac:dyDescent="0.25">
      <c r="A208" s="15"/>
      <c r="B208" s="16">
        <v>195</v>
      </c>
      <c r="C208" s="14"/>
      <c r="D208" s="25"/>
      <c r="E208" s="29"/>
      <c r="F208" s="80"/>
      <c r="G208" s="18"/>
      <c r="H208" s="18"/>
      <c r="I208" s="27">
        <f>ноя.25!I208+F208-E208</f>
        <v>-2500</v>
      </c>
    </row>
    <row r="209" spans="1:9" x14ac:dyDescent="0.25">
      <c r="A209" s="1"/>
      <c r="B209" s="16">
        <v>196</v>
      </c>
      <c r="C209" s="45"/>
      <c r="D209" s="25"/>
      <c r="E209" s="29"/>
      <c r="F209" s="80"/>
      <c r="G209" s="18"/>
      <c r="H209" s="18"/>
      <c r="I209" s="27">
        <f>ноя.25!I209+F209-E209</f>
        <v>0</v>
      </c>
    </row>
    <row r="210" spans="1:9" x14ac:dyDescent="0.25">
      <c r="A210" s="1"/>
      <c r="B210" s="16">
        <v>197</v>
      </c>
      <c r="C210" s="14"/>
      <c r="D210" s="25"/>
      <c r="E210" s="29"/>
      <c r="F210" s="80"/>
      <c r="G210" s="18"/>
      <c r="H210" s="18"/>
      <c r="I210" s="27">
        <f>ноя.25!I210+F210-E210</f>
        <v>-1250</v>
      </c>
    </row>
    <row r="211" spans="1:9" x14ac:dyDescent="0.25">
      <c r="A211" s="1"/>
      <c r="B211" s="16">
        <v>198</v>
      </c>
      <c r="C211" s="14"/>
      <c r="D211" s="25"/>
      <c r="E211" s="29"/>
      <c r="F211" s="80"/>
      <c r="G211" s="18"/>
      <c r="H211" s="18"/>
      <c r="I211" s="27">
        <f>ноя.25!I211+F211-E211</f>
        <v>-13750</v>
      </c>
    </row>
    <row r="212" spans="1:9" x14ac:dyDescent="0.25">
      <c r="A212" s="1"/>
      <c r="B212" s="16">
        <v>199</v>
      </c>
      <c r="C212" s="14"/>
      <c r="D212" s="25"/>
      <c r="E212" s="29"/>
      <c r="F212" s="80"/>
      <c r="G212" s="18"/>
      <c r="H212" s="18"/>
      <c r="I212" s="27">
        <f>ноя.25!I212+F212-E212</f>
        <v>0</v>
      </c>
    </row>
    <row r="213" spans="1:9" x14ac:dyDescent="0.25">
      <c r="A213" s="1"/>
      <c r="B213" s="16">
        <v>200</v>
      </c>
      <c r="C213" s="14"/>
      <c r="D213" s="25"/>
      <c r="E213" s="29"/>
      <c r="F213" s="80"/>
      <c r="G213" s="18"/>
      <c r="H213" s="18"/>
      <c r="I213" s="27">
        <f>ноя.25!I213+F213-E213</f>
        <v>0</v>
      </c>
    </row>
    <row r="214" spans="1:9" x14ac:dyDescent="0.25">
      <c r="A214" s="1"/>
      <c r="B214" s="16">
        <v>201</v>
      </c>
      <c r="C214" s="14"/>
      <c r="D214" s="25"/>
      <c r="E214" s="29"/>
      <c r="F214" s="80"/>
      <c r="G214" s="18"/>
      <c r="H214" s="18"/>
      <c r="I214" s="27">
        <f>ноя.25!I214+F214-E214</f>
        <v>-10000</v>
      </c>
    </row>
    <row r="215" spans="1:9" x14ac:dyDescent="0.25">
      <c r="A215" s="1"/>
      <c r="B215" s="16">
        <v>202</v>
      </c>
      <c r="C215" s="14"/>
      <c r="D215" s="25"/>
      <c r="E215" s="29"/>
      <c r="F215" s="80"/>
      <c r="G215" s="18"/>
      <c r="H215" s="18"/>
      <c r="I215" s="27">
        <f>ноя.25!I215+F215-E215</f>
        <v>-3750</v>
      </c>
    </row>
    <row r="216" spans="1:9" x14ac:dyDescent="0.25">
      <c r="A216" s="1"/>
      <c r="B216" s="16">
        <v>203</v>
      </c>
      <c r="C216" s="14"/>
      <c r="D216" s="25"/>
      <c r="E216" s="29"/>
      <c r="F216" s="80"/>
      <c r="G216" s="18"/>
      <c r="H216" s="18"/>
      <c r="I216" s="27">
        <f>ноя.25!I216+F216-E216</f>
        <v>-1750</v>
      </c>
    </row>
    <row r="217" spans="1:9" x14ac:dyDescent="0.25">
      <c r="A217" s="1"/>
      <c r="B217" s="16">
        <v>204</v>
      </c>
      <c r="C217" s="14"/>
      <c r="D217" s="25"/>
      <c r="E217" s="29"/>
      <c r="F217" s="80"/>
      <c r="G217" s="18"/>
      <c r="H217" s="18"/>
      <c r="I217" s="27">
        <f>ноя.25!I217+F217-E217</f>
        <v>-13750</v>
      </c>
    </row>
    <row r="218" spans="1:9" x14ac:dyDescent="0.25">
      <c r="A218" s="1"/>
      <c r="B218" s="16">
        <v>205</v>
      </c>
      <c r="C218" s="14"/>
      <c r="D218" s="25"/>
      <c r="E218" s="29"/>
      <c r="F218" s="80"/>
      <c r="G218" s="18"/>
      <c r="H218" s="18"/>
      <c r="I218" s="27">
        <f>ноя.25!I218+F218-E218</f>
        <v>-3550</v>
      </c>
    </row>
    <row r="219" spans="1:9" x14ac:dyDescent="0.25">
      <c r="A219" s="1"/>
      <c r="B219" s="16">
        <v>206</v>
      </c>
      <c r="C219" s="14"/>
      <c r="D219" s="25"/>
      <c r="E219" s="29"/>
      <c r="F219" s="80"/>
      <c r="G219" s="18"/>
      <c r="H219" s="18"/>
      <c r="I219" s="27">
        <f>ноя.25!I219+F219-E219</f>
        <v>-6250</v>
      </c>
    </row>
    <row r="220" spans="1:9" x14ac:dyDescent="0.25">
      <c r="A220" s="1"/>
      <c r="B220" s="16">
        <v>207</v>
      </c>
      <c r="C220" s="14"/>
      <c r="D220" s="25"/>
      <c r="E220" s="29"/>
      <c r="F220" s="80"/>
      <c r="G220" s="18"/>
      <c r="H220" s="18"/>
      <c r="I220" s="27">
        <f>ноя.25!I220+F220-E220</f>
        <v>-13750</v>
      </c>
    </row>
    <row r="221" spans="1:9" x14ac:dyDescent="0.25">
      <c r="A221" s="1"/>
      <c r="B221" s="16">
        <v>208</v>
      </c>
      <c r="C221" s="14"/>
      <c r="D221" s="25"/>
      <c r="E221" s="29"/>
      <c r="F221" s="80"/>
      <c r="G221" s="18"/>
      <c r="H221" s="18"/>
      <c r="I221" s="27">
        <f>ноя.25!I221+F221-E221</f>
        <v>-2500</v>
      </c>
    </row>
    <row r="222" spans="1:9" x14ac:dyDescent="0.25">
      <c r="A222" s="1"/>
      <c r="B222" s="16">
        <v>209</v>
      </c>
      <c r="C222" s="14"/>
      <c r="D222" s="25"/>
      <c r="E222" s="29"/>
      <c r="F222" s="80"/>
      <c r="G222" s="18"/>
      <c r="H222" s="18"/>
      <c r="I222" s="27">
        <f>ноя.25!I222+F222-E222</f>
        <v>-8750</v>
      </c>
    </row>
    <row r="223" spans="1:9" x14ac:dyDescent="0.25">
      <c r="A223" s="1"/>
      <c r="B223" s="48" t="s">
        <v>25</v>
      </c>
      <c r="C223" s="64"/>
      <c r="D223" s="25"/>
      <c r="E223" s="29"/>
      <c r="F223" s="80"/>
      <c r="G223" s="18"/>
      <c r="H223" s="18"/>
      <c r="I223" s="27">
        <f>ноя.25!I223+F223-E223</f>
        <v>-2450</v>
      </c>
    </row>
    <row r="224" spans="1:9" x14ac:dyDescent="0.25">
      <c r="A224" s="15"/>
      <c r="B224" s="16">
        <v>210</v>
      </c>
      <c r="C224" s="64"/>
      <c r="D224" s="25"/>
      <c r="E224" s="29"/>
      <c r="F224" s="80"/>
      <c r="G224" s="18"/>
      <c r="H224" s="18"/>
      <c r="I224" s="27">
        <f>ноя.25!I224+F224-E224</f>
        <v>-1250</v>
      </c>
    </row>
    <row r="225" spans="1:9" x14ac:dyDescent="0.25">
      <c r="A225" s="15"/>
      <c r="B225" s="16" t="s">
        <v>22</v>
      </c>
      <c r="C225" s="14"/>
      <c r="D225" s="25"/>
      <c r="E225" s="29"/>
      <c r="F225" s="80"/>
      <c r="G225" s="18"/>
      <c r="H225" s="18"/>
      <c r="I225" s="27">
        <f>ноя.25!I225+F225-E225</f>
        <v>3750</v>
      </c>
    </row>
    <row r="226" spans="1:9" x14ac:dyDescent="0.25">
      <c r="A226" s="1"/>
      <c r="B226" s="16">
        <v>211</v>
      </c>
      <c r="C226" s="14"/>
      <c r="D226" s="25"/>
      <c r="E226" s="29"/>
      <c r="F226" s="80"/>
      <c r="G226" s="18"/>
      <c r="H226" s="18"/>
      <c r="I226" s="27">
        <f>ноя.25!I226+F226-E226</f>
        <v>-2500</v>
      </c>
    </row>
    <row r="227" spans="1:9" x14ac:dyDescent="0.25">
      <c r="A227" s="1"/>
      <c r="B227" s="16">
        <v>212</v>
      </c>
      <c r="C227" s="14"/>
      <c r="D227" s="25"/>
      <c r="E227" s="29"/>
      <c r="F227" s="80"/>
      <c r="G227" s="18"/>
      <c r="H227" s="18"/>
      <c r="I227" s="27">
        <f>ноя.25!I227+F227-E227</f>
        <v>-1250</v>
      </c>
    </row>
    <row r="228" spans="1:9" x14ac:dyDescent="0.25">
      <c r="A228" s="1"/>
      <c r="B228" s="16">
        <v>213</v>
      </c>
      <c r="C228" s="14"/>
      <c r="D228" s="25"/>
      <c r="E228" s="29"/>
      <c r="F228" s="80"/>
      <c r="G228" s="18"/>
      <c r="H228" s="18"/>
      <c r="I228" s="27">
        <f>ноя.25!I228+F228-E228</f>
        <v>7450</v>
      </c>
    </row>
    <row r="229" spans="1:9" x14ac:dyDescent="0.25">
      <c r="A229" s="1"/>
      <c r="B229" s="16">
        <v>214</v>
      </c>
      <c r="C229" s="14"/>
      <c r="D229" s="25"/>
      <c r="E229" s="29"/>
      <c r="F229" s="80"/>
      <c r="G229" s="18"/>
      <c r="H229" s="18"/>
      <c r="I229" s="27">
        <f>ноя.25!I229+F229-E229</f>
        <v>-11250</v>
      </c>
    </row>
    <row r="230" spans="1:9" x14ac:dyDescent="0.25">
      <c r="A230" s="1"/>
      <c r="B230" s="16">
        <v>215</v>
      </c>
      <c r="C230" s="14"/>
      <c r="D230" s="25"/>
      <c r="E230" s="29"/>
      <c r="F230" s="80"/>
      <c r="G230" s="18"/>
      <c r="H230" s="18"/>
      <c r="I230" s="27">
        <f>ноя.25!I230+F230-E230</f>
        <v>-1250</v>
      </c>
    </row>
    <row r="231" spans="1:9" x14ac:dyDescent="0.25">
      <c r="A231" s="1"/>
      <c r="B231" s="16">
        <v>216</v>
      </c>
      <c r="C231" s="14"/>
      <c r="D231" s="25"/>
      <c r="E231" s="29"/>
      <c r="F231" s="80"/>
      <c r="G231" s="18"/>
      <c r="H231" s="18"/>
      <c r="I231" s="27">
        <f>ноя.25!I231+F231-E231</f>
        <v>-2500</v>
      </c>
    </row>
    <row r="232" spans="1:9" x14ac:dyDescent="0.25">
      <c r="A232" s="1"/>
      <c r="B232" s="16" t="s">
        <v>21</v>
      </c>
      <c r="C232" s="14"/>
      <c r="D232" s="25"/>
      <c r="E232" s="29"/>
      <c r="F232" s="80"/>
      <c r="G232" s="18"/>
      <c r="H232" s="18"/>
      <c r="I232" s="27">
        <f>ноя.25!I232+F232-E232</f>
        <v>-5000</v>
      </c>
    </row>
    <row r="233" spans="1:9" x14ac:dyDescent="0.25">
      <c r="A233" s="1"/>
      <c r="B233" s="16">
        <v>217</v>
      </c>
      <c r="C233" s="14"/>
      <c r="D233" s="25"/>
      <c r="E233" s="29"/>
      <c r="F233" s="80"/>
      <c r="G233" s="18"/>
      <c r="H233" s="18"/>
      <c r="I233" s="27">
        <f>ноя.25!I233+F233-E233</f>
        <v>-8750</v>
      </c>
    </row>
    <row r="234" spans="1:9" x14ac:dyDescent="0.25">
      <c r="A234" s="1"/>
      <c r="B234" s="16" t="s">
        <v>32</v>
      </c>
      <c r="C234" s="14"/>
      <c r="D234" s="25"/>
      <c r="E234" s="29"/>
      <c r="F234" s="80"/>
      <c r="G234" s="18"/>
      <c r="H234" s="18"/>
      <c r="I234" s="27">
        <f>ноя.25!I234+F234-E234</f>
        <v>-2500</v>
      </c>
    </row>
    <row r="235" spans="1:9" x14ac:dyDescent="0.25">
      <c r="A235" s="1"/>
      <c r="B235" s="16">
        <v>218</v>
      </c>
      <c r="C235" s="14"/>
      <c r="D235" s="25"/>
      <c r="E235" s="29"/>
      <c r="F235" s="80"/>
      <c r="G235" s="18"/>
      <c r="H235" s="18"/>
      <c r="I235" s="27">
        <f>ноя.25!I235+F235-E235</f>
        <v>-3750</v>
      </c>
    </row>
    <row r="236" spans="1:9" x14ac:dyDescent="0.25">
      <c r="A236" s="1"/>
      <c r="B236" s="16">
        <v>219</v>
      </c>
      <c r="C236" s="14"/>
      <c r="D236" s="25"/>
      <c r="E236" s="29"/>
      <c r="F236" s="80"/>
      <c r="G236" s="18"/>
      <c r="H236" s="18"/>
      <c r="I236" s="27">
        <f>ноя.25!I236+F236-E236</f>
        <v>-13750</v>
      </c>
    </row>
    <row r="237" spans="1:9" x14ac:dyDescent="0.25">
      <c r="A237" s="1"/>
      <c r="B237" s="16">
        <v>220</v>
      </c>
      <c r="C237" s="14"/>
      <c r="D237" s="25"/>
      <c r="E237" s="29"/>
      <c r="F237" s="80"/>
      <c r="G237" s="18"/>
      <c r="H237" s="18"/>
      <c r="I237" s="27">
        <f>ноя.25!I237+F237-E237</f>
        <v>7500</v>
      </c>
    </row>
    <row r="238" spans="1:9" x14ac:dyDescent="0.25">
      <c r="A238" s="1"/>
      <c r="B238" s="16">
        <v>221</v>
      </c>
      <c r="C238" s="14"/>
      <c r="D238" s="25"/>
      <c r="E238" s="29"/>
      <c r="F238" s="80"/>
      <c r="G238" s="18"/>
      <c r="H238" s="18"/>
      <c r="I238" s="27">
        <f>ноя.25!I238+F238-E238</f>
        <v>11000</v>
      </c>
    </row>
    <row r="239" spans="1:9" x14ac:dyDescent="0.25">
      <c r="A239" s="1"/>
      <c r="B239" s="16">
        <v>222</v>
      </c>
      <c r="C239" s="14"/>
      <c r="D239" s="25"/>
      <c r="E239" s="29"/>
      <c r="F239" s="80"/>
      <c r="G239" s="18"/>
      <c r="H239" s="18"/>
      <c r="I239" s="27">
        <f>ноя.25!I239+F239-E239</f>
        <v>10550</v>
      </c>
    </row>
    <row r="240" spans="1:9" x14ac:dyDescent="0.25">
      <c r="A240" s="1"/>
      <c r="B240" s="16">
        <v>223</v>
      </c>
      <c r="C240" s="14"/>
      <c r="D240" s="25"/>
      <c r="E240" s="29"/>
      <c r="F240" s="80"/>
      <c r="G240" s="18"/>
      <c r="H240" s="18"/>
      <c r="I240" s="27">
        <f>ноя.25!I240+F240-E240</f>
        <v>-13750</v>
      </c>
    </row>
    <row r="241" spans="1:9" x14ac:dyDescent="0.25">
      <c r="A241" s="1"/>
      <c r="B241" s="16">
        <v>224</v>
      </c>
      <c r="C241" s="14"/>
      <c r="D241" s="25"/>
      <c r="E241" s="29"/>
      <c r="F241" s="80"/>
      <c r="G241" s="18"/>
      <c r="H241" s="18"/>
      <c r="I241" s="27">
        <f>ноя.25!I241+F241-E241</f>
        <v>-13750</v>
      </c>
    </row>
    <row r="242" spans="1:9" x14ac:dyDescent="0.25">
      <c r="A242" s="1"/>
      <c r="B242" s="16">
        <v>225</v>
      </c>
      <c r="C242" s="14"/>
      <c r="D242" s="25"/>
      <c r="E242" s="29"/>
      <c r="F242" s="80"/>
      <c r="G242" s="18"/>
      <c r="H242" s="18"/>
      <c r="I242" s="27">
        <f>ноя.25!I242+F242-E242</f>
        <v>-1250</v>
      </c>
    </row>
    <row r="243" spans="1:9" x14ac:dyDescent="0.25">
      <c r="A243" s="1"/>
      <c r="B243" s="16">
        <v>226</v>
      </c>
      <c r="C243" s="14"/>
      <c r="D243" s="25"/>
      <c r="E243" s="29"/>
      <c r="F243" s="80"/>
      <c r="G243" s="18"/>
      <c r="H243" s="18"/>
      <c r="I243" s="27">
        <f>ноя.25!I243+F243-E243</f>
        <v>1250</v>
      </c>
    </row>
    <row r="244" spans="1:9" x14ac:dyDescent="0.25">
      <c r="A244" s="1"/>
      <c r="B244" s="16">
        <v>227</v>
      </c>
      <c r="C244" s="14"/>
      <c r="D244" s="25"/>
      <c r="E244" s="29"/>
      <c r="F244" s="80"/>
      <c r="G244" s="18"/>
      <c r="H244" s="18"/>
      <c r="I244" s="27">
        <f>ноя.25!I244+F244-E244</f>
        <v>-10000</v>
      </c>
    </row>
    <row r="245" spans="1:9" x14ac:dyDescent="0.25">
      <c r="A245" s="1"/>
      <c r="B245" s="16">
        <v>228</v>
      </c>
      <c r="C245" s="14"/>
      <c r="D245" s="25"/>
      <c r="E245" s="29"/>
      <c r="F245" s="80"/>
      <c r="G245" s="18"/>
      <c r="H245" s="18"/>
      <c r="I245" s="27">
        <f>ноя.25!I245+F245-E245</f>
        <v>-13750</v>
      </c>
    </row>
    <row r="246" spans="1:9" x14ac:dyDescent="0.25">
      <c r="A246" s="1"/>
      <c r="B246" s="16">
        <v>229</v>
      </c>
      <c r="C246" s="14"/>
      <c r="D246" s="25"/>
      <c r="E246" s="29"/>
      <c r="F246" s="80"/>
      <c r="G246" s="18"/>
      <c r="H246" s="18"/>
      <c r="I246" s="27">
        <f>ноя.25!I246+F246-E246</f>
        <v>-8750</v>
      </c>
    </row>
    <row r="247" spans="1:9" x14ac:dyDescent="0.25">
      <c r="A247" s="1"/>
      <c r="B247" s="16">
        <v>230</v>
      </c>
      <c r="C247" s="14"/>
      <c r="D247" s="25"/>
      <c r="E247" s="29"/>
      <c r="F247" s="80"/>
      <c r="G247" s="18"/>
      <c r="H247" s="18"/>
      <c r="I247" s="27">
        <f>ноя.25!I247+F247-E247</f>
        <v>-13750</v>
      </c>
    </row>
    <row r="248" spans="1:9" x14ac:dyDescent="0.25">
      <c r="A248" s="1"/>
      <c r="B248" s="16">
        <v>231</v>
      </c>
      <c r="C248" s="14"/>
      <c r="D248" s="25"/>
      <c r="E248" s="29"/>
      <c r="F248" s="80"/>
      <c r="G248" s="18"/>
      <c r="H248" s="18"/>
      <c r="I248" s="27">
        <f>ноя.25!I248+F248-E248</f>
        <v>-6250</v>
      </c>
    </row>
    <row r="249" spans="1:9" x14ac:dyDescent="0.25">
      <c r="A249" s="1"/>
      <c r="B249" s="16">
        <v>232</v>
      </c>
      <c r="C249" s="14"/>
      <c r="D249" s="25"/>
      <c r="E249" s="29"/>
      <c r="F249" s="80"/>
      <c r="G249" s="18"/>
      <c r="H249" s="18"/>
      <c r="I249" s="27">
        <f>ноя.25!I249+F249-E249</f>
        <v>-3750</v>
      </c>
    </row>
    <row r="250" spans="1:9" x14ac:dyDescent="0.25">
      <c r="A250" s="1"/>
      <c r="B250" s="16">
        <v>233</v>
      </c>
      <c r="C250" s="64"/>
      <c r="D250" s="25"/>
      <c r="E250" s="29"/>
      <c r="F250" s="80"/>
      <c r="G250" s="18"/>
      <c r="H250" s="18"/>
      <c r="I250" s="27">
        <f>ноя.25!I250+F250-E250</f>
        <v>-1250</v>
      </c>
    </row>
    <row r="251" spans="1:9" x14ac:dyDescent="0.25">
      <c r="A251" s="15"/>
      <c r="B251" s="16">
        <v>234</v>
      </c>
      <c r="C251" s="14"/>
      <c r="D251" s="25"/>
      <c r="E251" s="29"/>
      <c r="F251" s="80"/>
      <c r="G251" s="18"/>
      <c r="H251" s="18"/>
      <c r="I251" s="27">
        <f>ноя.25!I251+F251-E251</f>
        <v>-1250</v>
      </c>
    </row>
    <row r="252" spans="1:9" x14ac:dyDescent="0.25">
      <c r="A252" s="1"/>
      <c r="B252" s="16">
        <v>235</v>
      </c>
      <c r="C252" s="14"/>
      <c r="D252" s="25"/>
      <c r="E252" s="29"/>
      <c r="F252" s="80"/>
      <c r="G252" s="18"/>
      <c r="H252" s="18"/>
      <c r="I252" s="27">
        <f>ноя.25!I252+F252-E252</f>
        <v>-13750</v>
      </c>
    </row>
    <row r="253" spans="1:9" x14ac:dyDescent="0.25">
      <c r="A253" s="1"/>
      <c r="B253" s="16">
        <v>236</v>
      </c>
      <c r="C253" s="14"/>
      <c r="D253" s="25"/>
      <c r="E253" s="29"/>
      <c r="F253" s="80"/>
      <c r="G253" s="18"/>
      <c r="H253" s="18"/>
      <c r="I253" s="27">
        <f>ноя.25!I253+F253-E253</f>
        <v>-1250</v>
      </c>
    </row>
    <row r="254" spans="1:9" x14ac:dyDescent="0.25">
      <c r="A254" s="1"/>
      <c r="B254" s="16">
        <v>237</v>
      </c>
      <c r="C254" s="14"/>
      <c r="D254" s="25"/>
      <c r="E254" s="29"/>
      <c r="F254" s="80"/>
      <c r="G254" s="18"/>
      <c r="H254" s="18"/>
      <c r="I254" s="27">
        <f>ноя.25!I254+F254-E254</f>
        <v>-3750</v>
      </c>
    </row>
    <row r="255" spans="1:9" x14ac:dyDescent="0.25">
      <c r="A255" s="1"/>
      <c r="B255" s="16">
        <v>238</v>
      </c>
      <c r="C255" s="14"/>
      <c r="D255" s="25"/>
      <c r="E255" s="29"/>
      <c r="F255" s="80"/>
      <c r="G255" s="18"/>
      <c r="H255" s="18"/>
      <c r="I255" s="27">
        <f>ноя.25!I255+F255-E255</f>
        <v>-6250</v>
      </c>
    </row>
    <row r="256" spans="1:9" x14ac:dyDescent="0.25">
      <c r="A256" s="1"/>
      <c r="B256" s="16">
        <v>239</v>
      </c>
      <c r="C256" s="14"/>
      <c r="D256" s="25"/>
      <c r="E256" s="29"/>
      <c r="F256" s="80"/>
      <c r="G256" s="18"/>
      <c r="H256" s="18"/>
      <c r="I256" s="27">
        <f>ноя.25!I256+F256-E256</f>
        <v>-3750</v>
      </c>
    </row>
    <row r="257" spans="1:9" x14ac:dyDescent="0.25">
      <c r="A257" s="1"/>
      <c r="B257" s="16">
        <v>240</v>
      </c>
      <c r="C257" s="14"/>
      <c r="D257" s="25"/>
      <c r="E257" s="29"/>
      <c r="F257" s="80"/>
      <c r="G257" s="18"/>
      <c r="H257" s="18"/>
      <c r="I257" s="27">
        <f>ноя.25!I257+F257-E257</f>
        <v>1250</v>
      </c>
    </row>
    <row r="258" spans="1:9" x14ac:dyDescent="0.25">
      <c r="A258" s="1"/>
      <c r="B258" s="16">
        <v>241</v>
      </c>
      <c r="C258" s="14"/>
      <c r="D258" s="25"/>
      <c r="E258" s="29"/>
      <c r="F258" s="80"/>
      <c r="G258" s="18"/>
      <c r="H258" s="18"/>
      <c r="I258" s="27">
        <f>ноя.25!I258+F258-E258</f>
        <v>0</v>
      </c>
    </row>
    <row r="259" spans="1:9" x14ac:dyDescent="0.25">
      <c r="A259" s="1"/>
      <c r="B259" s="16">
        <v>242</v>
      </c>
      <c r="C259" s="14"/>
      <c r="D259" s="25"/>
      <c r="E259" s="29"/>
      <c r="F259" s="80"/>
      <c r="G259" s="18"/>
      <c r="H259" s="18"/>
      <c r="I259" s="27">
        <f>ноя.25!I259+F259-E259</f>
        <v>8750</v>
      </c>
    </row>
    <row r="260" spans="1:9" x14ac:dyDescent="0.25">
      <c r="A260" s="1"/>
      <c r="B260" s="16">
        <v>243</v>
      </c>
      <c r="C260" s="14"/>
      <c r="D260" s="25"/>
      <c r="E260" s="29"/>
      <c r="F260" s="80"/>
      <c r="G260" s="18"/>
      <c r="H260" s="18"/>
      <c r="I260" s="27">
        <f>ноя.25!I260+F260-E260</f>
        <v>-13750</v>
      </c>
    </row>
    <row r="261" spans="1:9" x14ac:dyDescent="0.25">
      <c r="A261" s="1"/>
      <c r="B261" s="16">
        <v>244</v>
      </c>
      <c r="C261" s="14"/>
      <c r="D261" s="25"/>
      <c r="E261" s="29"/>
      <c r="F261" s="80"/>
      <c r="G261" s="18"/>
      <c r="H261" s="18"/>
      <c r="I261" s="27">
        <f>ноя.25!I261+F261-E261</f>
        <v>25000</v>
      </c>
    </row>
    <row r="262" spans="1:9" x14ac:dyDescent="0.25">
      <c r="A262" s="1"/>
      <c r="B262" s="16">
        <v>245</v>
      </c>
      <c r="C262" s="14"/>
      <c r="D262" s="25"/>
      <c r="E262" s="29"/>
      <c r="F262" s="80"/>
      <c r="G262" s="18"/>
      <c r="H262" s="18"/>
      <c r="I262" s="27">
        <f>ноя.25!I262+F262-E262</f>
        <v>-13750</v>
      </c>
    </row>
    <row r="263" spans="1:9" x14ac:dyDescent="0.25">
      <c r="A263" s="1"/>
      <c r="B263" s="16">
        <v>246</v>
      </c>
      <c r="C263" s="14"/>
      <c r="D263" s="25"/>
      <c r="E263" s="29"/>
      <c r="F263" s="80"/>
      <c r="G263" s="18"/>
      <c r="H263" s="18"/>
      <c r="I263" s="27">
        <f>ноя.25!I263+F263-E263</f>
        <v>-1250</v>
      </c>
    </row>
    <row r="264" spans="1:9" x14ac:dyDescent="0.25">
      <c r="A264" s="1"/>
      <c r="B264" s="16">
        <v>247</v>
      </c>
      <c r="C264" s="14"/>
      <c r="D264" s="25"/>
      <c r="E264" s="29"/>
      <c r="F264" s="80"/>
      <c r="G264" s="18"/>
      <c r="H264" s="18"/>
      <c r="I264" s="27">
        <f>ноя.25!I264+F264-E264</f>
        <v>-1250</v>
      </c>
    </row>
    <row r="265" spans="1:9" x14ac:dyDescent="0.25">
      <c r="A265" s="1"/>
      <c r="B265" s="16">
        <v>248</v>
      </c>
      <c r="C265" s="14"/>
      <c r="D265" s="25"/>
      <c r="E265" s="29"/>
      <c r="F265" s="80"/>
      <c r="G265" s="18"/>
      <c r="H265" s="18"/>
      <c r="I265" s="27">
        <f>ноя.25!I265+F265-E265</f>
        <v>-5000</v>
      </c>
    </row>
    <row r="266" spans="1:9" x14ac:dyDescent="0.25">
      <c r="A266" s="1"/>
      <c r="B266" s="16">
        <v>249</v>
      </c>
      <c r="C266" s="14"/>
      <c r="D266" s="25"/>
      <c r="E266" s="29"/>
      <c r="F266" s="80"/>
      <c r="G266" s="18"/>
      <c r="H266" s="18"/>
      <c r="I266" s="27">
        <f>ноя.25!I266+F266-E266</f>
        <v>-5000</v>
      </c>
    </row>
    <row r="267" spans="1:9" x14ac:dyDescent="0.25">
      <c r="A267" s="1"/>
      <c r="B267" s="16">
        <v>250</v>
      </c>
      <c r="C267" s="14"/>
      <c r="D267" s="25"/>
      <c r="E267" s="29"/>
      <c r="F267" s="80"/>
      <c r="G267" s="18"/>
      <c r="H267" s="18"/>
      <c r="I267" s="27">
        <f>ноя.25!I267+F267-E267</f>
        <v>-5000</v>
      </c>
    </row>
    <row r="268" spans="1:9" x14ac:dyDescent="0.25">
      <c r="A268" s="1"/>
      <c r="B268" s="16" t="s">
        <v>36</v>
      </c>
      <c r="C268" s="64"/>
      <c r="D268" s="25"/>
      <c r="E268" s="29"/>
      <c r="F268" s="80"/>
      <c r="G268" s="18"/>
      <c r="H268" s="18"/>
      <c r="I268" s="27">
        <f>ноя.25!I268+F268-E268</f>
        <v>-12500</v>
      </c>
    </row>
    <row r="269" spans="1:9" x14ac:dyDescent="0.25">
      <c r="A269" s="1"/>
      <c r="B269" s="16">
        <v>251</v>
      </c>
      <c r="C269" s="64"/>
      <c r="D269" s="25"/>
      <c r="E269" s="29"/>
      <c r="F269" s="80"/>
      <c r="G269" s="18"/>
      <c r="H269" s="18"/>
      <c r="I269" s="27">
        <f>ноя.25!I269+F269-E269</f>
        <v>-1250</v>
      </c>
    </row>
    <row r="270" spans="1:9" x14ac:dyDescent="0.25">
      <c r="A270" s="15"/>
      <c r="B270" s="16">
        <v>252</v>
      </c>
      <c r="C270" s="14"/>
      <c r="D270" s="25"/>
      <c r="E270" s="29"/>
      <c r="F270" s="80"/>
      <c r="G270" s="18"/>
      <c r="H270" s="18"/>
      <c r="I270" s="27">
        <f>ноя.25!I270+F270-E270</f>
        <v>-4825</v>
      </c>
    </row>
    <row r="271" spans="1:9" x14ac:dyDescent="0.25">
      <c r="A271" s="1"/>
      <c r="B271" s="16">
        <v>253</v>
      </c>
      <c r="C271" s="14"/>
      <c r="D271" s="25"/>
      <c r="E271" s="29"/>
      <c r="F271" s="80"/>
      <c r="G271" s="18"/>
      <c r="H271" s="18"/>
      <c r="I271" s="27">
        <f>ноя.25!I271+F271-E271</f>
        <v>1250</v>
      </c>
    </row>
    <row r="272" spans="1:9" x14ac:dyDescent="0.25">
      <c r="A272" s="1"/>
      <c r="B272" s="16">
        <v>254</v>
      </c>
      <c r="C272" s="14"/>
      <c r="D272" s="25"/>
      <c r="E272" s="29"/>
      <c r="F272" s="80"/>
      <c r="G272" s="18"/>
      <c r="H272" s="18"/>
      <c r="I272" s="27">
        <f>ноя.25!I272+F272-E272</f>
        <v>-6650</v>
      </c>
    </row>
    <row r="273" spans="1:9" x14ac:dyDescent="0.25">
      <c r="A273" s="1"/>
      <c r="B273" s="16">
        <v>255</v>
      </c>
      <c r="C273" s="14"/>
      <c r="D273" s="25"/>
      <c r="E273" s="29"/>
      <c r="F273" s="80"/>
      <c r="G273" s="18"/>
      <c r="H273" s="18"/>
      <c r="I273" s="27">
        <f>ноя.25!I273+F273-E273</f>
        <v>-1250</v>
      </c>
    </row>
    <row r="274" spans="1:9" x14ac:dyDescent="0.25">
      <c r="A274" s="1"/>
      <c r="B274" s="16">
        <v>256</v>
      </c>
      <c r="C274" s="14"/>
      <c r="D274" s="25"/>
      <c r="E274" s="29"/>
      <c r="F274" s="80"/>
      <c r="G274" s="18"/>
      <c r="H274" s="18"/>
      <c r="I274" s="27">
        <f>ноя.25!I274+F274-E274</f>
        <v>-2500</v>
      </c>
    </row>
    <row r="275" spans="1:9" x14ac:dyDescent="0.25">
      <c r="A275" s="15"/>
      <c r="B275" s="16">
        <v>257</v>
      </c>
      <c r="C275" s="14"/>
      <c r="D275" s="25"/>
      <c r="E275" s="29"/>
      <c r="F275" s="80"/>
      <c r="G275" s="18"/>
      <c r="H275" s="18"/>
      <c r="I275" s="27">
        <f>ноя.25!I275+F275-E275</f>
        <v>0</v>
      </c>
    </row>
    <row r="276" spans="1:9" x14ac:dyDescent="0.25">
      <c r="A276" s="1"/>
      <c r="B276" s="16">
        <v>258</v>
      </c>
      <c r="C276" s="14"/>
      <c r="D276" s="25"/>
      <c r="E276" s="29"/>
      <c r="F276" s="80"/>
      <c r="G276" s="18"/>
      <c r="H276" s="18"/>
      <c r="I276" s="27">
        <f>ноя.25!I276+F276-E276</f>
        <v>-2500</v>
      </c>
    </row>
    <row r="277" spans="1:9" x14ac:dyDescent="0.25">
      <c r="A277" s="1"/>
      <c r="B277" s="16">
        <v>259</v>
      </c>
      <c r="C277" s="14"/>
      <c r="D277" s="25"/>
      <c r="E277" s="29"/>
      <c r="F277" s="80"/>
      <c r="G277" s="18"/>
      <c r="H277" s="18"/>
      <c r="I277" s="27">
        <f>ноя.25!I277+F277-E277</f>
        <v>-13750</v>
      </c>
    </row>
    <row r="278" spans="1:9" x14ac:dyDescent="0.25">
      <c r="A278" s="1"/>
      <c r="B278" s="16">
        <v>260</v>
      </c>
      <c r="C278" s="14"/>
      <c r="D278" s="25"/>
      <c r="E278" s="29"/>
      <c r="F278" s="80"/>
      <c r="G278" s="18"/>
      <c r="H278" s="18"/>
      <c r="I278" s="27">
        <f>ноя.25!I278+F278-E278</f>
        <v>1250</v>
      </c>
    </row>
    <row r="279" spans="1:9" x14ac:dyDescent="0.25">
      <c r="A279" s="1"/>
      <c r="B279" s="16">
        <v>261</v>
      </c>
      <c r="C279" s="64"/>
      <c r="D279" s="25"/>
      <c r="E279" s="29"/>
      <c r="F279" s="80"/>
      <c r="G279" s="18"/>
      <c r="H279" s="18"/>
      <c r="I279" s="27">
        <f>ноя.25!I279+F279-E279</f>
        <v>14850</v>
      </c>
    </row>
    <row r="280" spans="1:9" x14ac:dyDescent="0.25">
      <c r="A280" s="15"/>
      <c r="B280" s="16">
        <v>262</v>
      </c>
      <c r="C280" s="45"/>
      <c r="D280" s="25"/>
      <c r="E280" s="29"/>
      <c r="F280" s="80"/>
      <c r="G280" s="18"/>
      <c r="H280" s="18"/>
      <c r="I280" s="27">
        <f>ноя.25!I280+F280-E280</f>
        <v>-3750</v>
      </c>
    </row>
    <row r="281" spans="1:9" x14ac:dyDescent="0.25">
      <c r="A281" s="1"/>
      <c r="B281" s="16">
        <v>263</v>
      </c>
      <c r="C281" s="14"/>
      <c r="D281" s="25"/>
      <c r="E281" s="29"/>
      <c r="F281" s="80"/>
      <c r="G281" s="18"/>
      <c r="H281" s="18"/>
      <c r="I281" s="27">
        <f>ноя.25!I281+F281-E281</f>
        <v>0</v>
      </c>
    </row>
    <row r="282" spans="1:9" x14ac:dyDescent="0.25">
      <c r="A282" s="1"/>
      <c r="B282" s="16">
        <v>264</v>
      </c>
      <c r="C282" s="14"/>
      <c r="D282" s="25"/>
      <c r="E282" s="29"/>
      <c r="F282" s="80"/>
      <c r="G282" s="18"/>
      <c r="H282" s="18"/>
      <c r="I282" s="27">
        <f>ноя.25!I282+F282-E282</f>
        <v>-5000</v>
      </c>
    </row>
    <row r="283" spans="1:9" x14ac:dyDescent="0.25">
      <c r="A283" s="1"/>
      <c r="B283" s="16">
        <v>265</v>
      </c>
      <c r="C283" s="14"/>
      <c r="D283" s="25"/>
      <c r="E283" s="29"/>
      <c r="F283" s="80"/>
      <c r="G283" s="18"/>
      <c r="H283" s="18"/>
      <c r="I283" s="27">
        <f>ноя.25!I283+F283-E283</f>
        <v>-8750</v>
      </c>
    </row>
    <row r="284" spans="1:9" x14ac:dyDescent="0.25">
      <c r="A284" s="1"/>
      <c r="B284" s="16">
        <v>266</v>
      </c>
      <c r="C284" s="14"/>
      <c r="D284" s="25"/>
      <c r="E284" s="29"/>
      <c r="F284" s="80"/>
      <c r="G284" s="18"/>
      <c r="H284" s="18"/>
      <c r="I284" s="27">
        <f>ноя.25!I284+F284-E284</f>
        <v>10000</v>
      </c>
    </row>
    <row r="285" spans="1:9" x14ac:dyDescent="0.25">
      <c r="A285" s="1"/>
      <c r="B285" s="16">
        <v>267</v>
      </c>
      <c r="C285" s="14"/>
      <c r="D285" s="25"/>
      <c r="E285" s="29"/>
      <c r="F285" s="80"/>
      <c r="G285" s="18"/>
      <c r="H285" s="18"/>
      <c r="I285" s="27">
        <f>ноя.25!I285+F285-E285</f>
        <v>-13750</v>
      </c>
    </row>
    <row r="286" spans="1:9" x14ac:dyDescent="0.25">
      <c r="A286" s="1"/>
      <c r="B286" s="16">
        <v>268</v>
      </c>
      <c r="C286" s="14"/>
      <c r="D286" s="25"/>
      <c r="E286" s="29"/>
      <c r="F286" s="80"/>
      <c r="G286" s="18"/>
      <c r="H286" s="18"/>
      <c r="I286" s="27">
        <f>ноя.25!I286+F286-E286</f>
        <v>-13750</v>
      </c>
    </row>
    <row r="287" spans="1:9" x14ac:dyDescent="0.25">
      <c r="A287" s="1"/>
      <c r="B287" s="16">
        <v>269</v>
      </c>
      <c r="C287" s="14"/>
      <c r="D287" s="25"/>
      <c r="E287" s="29"/>
      <c r="F287" s="80"/>
      <c r="G287" s="18"/>
      <c r="H287" s="18"/>
      <c r="I287" s="27">
        <f>ноя.25!I287+F287-E287</f>
        <v>-1250</v>
      </c>
    </row>
    <row r="288" spans="1:9" x14ac:dyDescent="0.25">
      <c r="A288" s="1"/>
      <c r="B288" s="16">
        <v>270</v>
      </c>
      <c r="C288" s="14"/>
      <c r="D288" s="25"/>
      <c r="E288" s="29"/>
      <c r="F288" s="80"/>
      <c r="G288" s="18"/>
      <c r="H288" s="18"/>
      <c r="I288" s="27">
        <f>ноя.25!I288+F288-E288</f>
        <v>-1250</v>
      </c>
    </row>
    <row r="289" spans="1:9" x14ac:dyDescent="0.25">
      <c r="A289" s="1"/>
      <c r="B289" s="16">
        <v>271</v>
      </c>
      <c r="C289" s="14"/>
      <c r="D289" s="25"/>
      <c r="E289" s="29"/>
      <c r="F289" s="80"/>
      <c r="G289" s="18"/>
      <c r="H289" s="18"/>
      <c r="I289" s="27">
        <f>ноя.25!I289+F289-E289</f>
        <v>-6250</v>
      </c>
    </row>
    <row r="290" spans="1:9" x14ac:dyDescent="0.25">
      <c r="A290" s="1"/>
      <c r="B290" s="16">
        <v>272</v>
      </c>
      <c r="C290" s="14"/>
      <c r="D290" s="25"/>
      <c r="E290" s="29"/>
      <c r="F290" s="80"/>
      <c r="G290" s="18"/>
      <c r="H290" s="18"/>
      <c r="I290" s="27">
        <f>ноя.25!I290+F290-E290</f>
        <v>-13750</v>
      </c>
    </row>
    <row r="291" spans="1:9" x14ac:dyDescent="0.25">
      <c r="A291" s="1"/>
      <c r="B291" s="16" t="s">
        <v>23</v>
      </c>
      <c r="C291" s="14"/>
      <c r="D291" s="25"/>
      <c r="E291" s="29"/>
      <c r="F291" s="80"/>
      <c r="G291" s="18"/>
      <c r="H291" s="18"/>
      <c r="I291" s="27">
        <f>ноя.25!I291+F291-E291</f>
        <v>-2550</v>
      </c>
    </row>
    <row r="292" spans="1:9" x14ac:dyDescent="0.25">
      <c r="A292" s="1"/>
      <c r="B292" s="16">
        <v>273</v>
      </c>
      <c r="C292" s="14"/>
      <c r="D292" s="25"/>
      <c r="E292" s="29"/>
      <c r="F292" s="80"/>
      <c r="G292" s="18"/>
      <c r="H292" s="18"/>
      <c r="I292" s="27">
        <f>ноя.25!I292+F292-E292</f>
        <v>0</v>
      </c>
    </row>
    <row r="293" spans="1:9" x14ac:dyDescent="0.25">
      <c r="A293" s="1"/>
      <c r="B293" s="16">
        <v>274</v>
      </c>
      <c r="C293" s="14"/>
      <c r="D293" s="25"/>
      <c r="E293" s="29"/>
      <c r="F293" s="80"/>
      <c r="G293" s="18"/>
      <c r="H293" s="18"/>
      <c r="I293" s="27">
        <f>ноя.25!I293+F293-E293</f>
        <v>-3750</v>
      </c>
    </row>
    <row r="294" spans="1:9" x14ac:dyDescent="0.25">
      <c r="A294" s="1"/>
      <c r="B294" s="16">
        <v>275</v>
      </c>
      <c r="C294" s="14"/>
      <c r="D294" s="25"/>
      <c r="E294" s="29"/>
      <c r="F294" s="80"/>
      <c r="G294" s="18"/>
      <c r="H294" s="18"/>
      <c r="I294" s="27">
        <f>ноя.25!I294+F294-E294</f>
        <v>1250</v>
      </c>
    </row>
    <row r="295" spans="1:9" x14ac:dyDescent="0.25">
      <c r="A295" s="1"/>
      <c r="B295" s="16">
        <v>276</v>
      </c>
      <c r="C295" s="14"/>
      <c r="D295" s="25"/>
      <c r="E295" s="29"/>
      <c r="F295" s="80"/>
      <c r="G295" s="18"/>
      <c r="H295" s="18"/>
      <c r="I295" s="27">
        <f>ноя.25!I295+F295-E295</f>
        <v>-1250</v>
      </c>
    </row>
    <row r="296" spans="1:9" x14ac:dyDescent="0.25">
      <c r="A296" s="1"/>
      <c r="B296" s="16">
        <v>277</v>
      </c>
      <c r="C296" s="14"/>
      <c r="D296" s="25"/>
      <c r="E296" s="29"/>
      <c r="F296" s="80"/>
      <c r="G296" s="18"/>
      <c r="H296" s="18"/>
      <c r="I296" s="27">
        <f>ноя.25!I296+F296-E296</f>
        <v>-12500</v>
      </c>
    </row>
    <row r="297" spans="1:9" x14ac:dyDescent="0.25">
      <c r="A297" s="15"/>
      <c r="B297" s="16">
        <v>278</v>
      </c>
      <c r="C297" s="64"/>
      <c r="D297" s="25"/>
      <c r="E297" s="29"/>
      <c r="F297" s="80"/>
      <c r="G297" s="18"/>
      <c r="H297" s="18"/>
      <c r="I297" s="27">
        <f>ноя.25!I297+F297-E297</f>
        <v>-13750</v>
      </c>
    </row>
    <row r="298" spans="1:9" x14ac:dyDescent="0.25">
      <c r="A298" s="15"/>
      <c r="B298" s="16">
        <v>279</v>
      </c>
      <c r="C298" s="14"/>
      <c r="D298" s="25"/>
      <c r="E298" s="29"/>
      <c r="F298" s="80"/>
      <c r="G298" s="18"/>
      <c r="H298" s="18"/>
      <c r="I298" s="27">
        <f>ноя.25!I298+F298-E298</f>
        <v>-8750</v>
      </c>
    </row>
    <row r="299" spans="1:9" x14ac:dyDescent="0.25">
      <c r="A299" s="1"/>
      <c r="B299" s="16">
        <v>280</v>
      </c>
      <c r="C299" s="14"/>
      <c r="D299" s="25"/>
      <c r="E299" s="29"/>
      <c r="F299" s="80"/>
      <c r="G299" s="18"/>
      <c r="H299" s="18"/>
      <c r="I299" s="27">
        <f>ноя.25!I299+F299-E299</f>
        <v>-5000</v>
      </c>
    </row>
    <row r="300" spans="1:9" x14ac:dyDescent="0.25">
      <c r="A300" s="1"/>
      <c r="B300" s="16">
        <v>281</v>
      </c>
      <c r="C300" s="64"/>
      <c r="D300" s="25"/>
      <c r="E300" s="29"/>
      <c r="F300" s="80"/>
      <c r="G300" s="18"/>
      <c r="H300" s="18"/>
      <c r="I300" s="27">
        <f>ноя.25!I300+F300-E300</f>
        <v>-11250</v>
      </c>
    </row>
    <row r="301" spans="1:9" x14ac:dyDescent="0.25">
      <c r="A301" s="15"/>
      <c r="B301" s="16">
        <v>282</v>
      </c>
      <c r="C301" s="14"/>
      <c r="D301" s="25"/>
      <c r="E301" s="29"/>
      <c r="F301" s="80"/>
      <c r="G301" s="18"/>
      <c r="H301" s="18"/>
      <c r="I301" s="27">
        <f>ноя.25!I301+F301-E301</f>
        <v>4750</v>
      </c>
    </row>
    <row r="302" spans="1:9" x14ac:dyDescent="0.25">
      <c r="A302" s="1"/>
      <c r="B302" s="16">
        <v>283</v>
      </c>
      <c r="C302" s="67"/>
      <c r="D302" s="25"/>
      <c r="E302" s="29"/>
      <c r="F302" s="80"/>
      <c r="G302" s="18"/>
      <c r="H302" s="18"/>
      <c r="I302" s="27">
        <f>ноя.25!I302+F302-E302</f>
        <v>-1150</v>
      </c>
    </row>
    <row r="303" spans="1:9" x14ac:dyDescent="0.25">
      <c r="A303" s="15"/>
      <c r="B303" s="16" t="s">
        <v>16</v>
      </c>
      <c r="C303" s="14"/>
      <c r="D303" s="25"/>
      <c r="E303" s="29"/>
      <c r="F303" s="80"/>
      <c r="G303" s="18"/>
      <c r="H303" s="18"/>
      <c r="I303" s="27">
        <f>ноя.25!I303+F303-E303</f>
        <v>-5150</v>
      </c>
    </row>
    <row r="304" spans="1:9" x14ac:dyDescent="0.25">
      <c r="A304" s="1"/>
      <c r="B304" s="16">
        <v>284</v>
      </c>
      <c r="C304" s="14"/>
      <c r="D304" s="25"/>
      <c r="E304" s="29"/>
      <c r="F304" s="80"/>
      <c r="G304" s="18"/>
      <c r="H304" s="18"/>
      <c r="I304" s="27">
        <f>ноя.25!I304+F304-E304</f>
        <v>0</v>
      </c>
    </row>
    <row r="305" spans="1:9" x14ac:dyDescent="0.25">
      <c r="A305" s="1"/>
      <c r="B305" s="16">
        <v>285</v>
      </c>
      <c r="C305" s="14"/>
      <c r="D305" s="25"/>
      <c r="E305" s="29"/>
      <c r="F305" s="80"/>
      <c r="G305" s="18"/>
      <c r="H305" s="18"/>
      <c r="I305" s="27">
        <f>ноя.25!I305+F305-E305</f>
        <v>-13750</v>
      </c>
    </row>
    <row r="306" spans="1:9" x14ac:dyDescent="0.25">
      <c r="A306" s="1"/>
      <c r="B306" s="16" t="s">
        <v>31</v>
      </c>
      <c r="C306" s="14"/>
      <c r="D306" s="25"/>
      <c r="E306" s="29"/>
      <c r="F306" s="80"/>
      <c r="G306" s="18"/>
      <c r="H306" s="18"/>
      <c r="I306" s="27">
        <f>ноя.25!I306+F306-E306</f>
        <v>-13750</v>
      </c>
    </row>
    <row r="307" spans="1:9" x14ac:dyDescent="0.25">
      <c r="A307" s="1"/>
      <c r="B307" s="16">
        <v>286</v>
      </c>
      <c r="C307" s="14"/>
      <c r="D307" s="25"/>
      <c r="E307" s="29"/>
      <c r="F307" s="80"/>
      <c r="G307" s="18"/>
      <c r="H307" s="18"/>
      <c r="I307" s="27">
        <f>ноя.25!I307+F307-E307</f>
        <v>-13750</v>
      </c>
    </row>
    <row r="308" spans="1:9" x14ac:dyDescent="0.25">
      <c r="A308" s="1"/>
      <c r="B308" s="16">
        <v>287</v>
      </c>
      <c r="C308" s="14"/>
      <c r="D308" s="25"/>
      <c r="E308" s="29"/>
      <c r="F308" s="80"/>
      <c r="G308" s="18"/>
      <c r="H308" s="18"/>
      <c r="I308" s="27">
        <f>ноя.25!I308+F308-E308</f>
        <v>-11250</v>
      </c>
    </row>
    <row r="309" spans="1:9" x14ac:dyDescent="0.25">
      <c r="A309" s="15"/>
      <c r="B309" s="16">
        <v>288</v>
      </c>
      <c r="C309" s="14"/>
      <c r="D309" s="25"/>
      <c r="E309" s="29"/>
      <c r="F309" s="80"/>
      <c r="G309" s="18"/>
      <c r="H309" s="18"/>
      <c r="I309" s="27">
        <f>ноя.25!I309+F309-E309</f>
        <v>-2500</v>
      </c>
    </row>
    <row r="310" spans="1:9" x14ac:dyDescent="0.25">
      <c r="A310" s="1"/>
      <c r="B310" s="16">
        <v>289</v>
      </c>
      <c r="C310" s="14"/>
      <c r="D310" s="25"/>
      <c r="E310" s="29"/>
      <c r="F310" s="80"/>
      <c r="G310" s="18"/>
      <c r="H310" s="18"/>
      <c r="I310" s="27">
        <f>ноя.25!I310+F310-E310</f>
        <v>-1250</v>
      </c>
    </row>
    <row r="311" spans="1:9" x14ac:dyDescent="0.25">
      <c r="A311" s="1"/>
      <c r="B311" s="16">
        <v>290</v>
      </c>
      <c r="C311" s="14"/>
      <c r="D311" s="25"/>
      <c r="E311" s="29"/>
      <c r="F311" s="80"/>
      <c r="G311" s="18"/>
      <c r="H311" s="18"/>
      <c r="I311" s="27">
        <f>ноя.25!I311+F311-E311</f>
        <v>0</v>
      </c>
    </row>
    <row r="312" spans="1:9" x14ac:dyDescent="0.25">
      <c r="A312" s="1"/>
      <c r="B312" s="16">
        <v>291</v>
      </c>
      <c r="C312" s="14"/>
      <c r="D312" s="25"/>
      <c r="E312" s="29"/>
      <c r="F312" s="80"/>
      <c r="G312" s="18"/>
      <c r="H312" s="18"/>
      <c r="I312" s="27">
        <f>ноя.25!I312+F312-E312</f>
        <v>-2500</v>
      </c>
    </row>
    <row r="313" spans="1:9" x14ac:dyDescent="0.25">
      <c r="A313" s="1"/>
      <c r="B313" s="16">
        <v>292</v>
      </c>
      <c r="C313" s="14"/>
      <c r="D313" s="25"/>
      <c r="E313" s="29"/>
      <c r="F313" s="80"/>
      <c r="G313" s="18"/>
      <c r="H313" s="18"/>
      <c r="I313" s="27">
        <f>ноя.25!I313+F313-E313</f>
        <v>-13750</v>
      </c>
    </row>
    <row r="314" spans="1:9" x14ac:dyDescent="0.25">
      <c r="A314" s="1"/>
      <c r="B314" s="16">
        <v>293</v>
      </c>
      <c r="C314" s="14"/>
      <c r="D314" s="25"/>
      <c r="E314" s="29"/>
      <c r="F314" s="80"/>
      <c r="G314" s="18"/>
      <c r="H314" s="18"/>
      <c r="I314" s="27">
        <f>ноя.25!I314+F314-E314</f>
        <v>-6700</v>
      </c>
    </row>
    <row r="315" spans="1:9" x14ac:dyDescent="0.25">
      <c r="A315" s="1"/>
      <c r="B315" s="16">
        <v>294</v>
      </c>
      <c r="C315" s="14"/>
      <c r="D315" s="25"/>
      <c r="E315" s="29"/>
      <c r="F315" s="80"/>
      <c r="G315" s="18"/>
      <c r="H315" s="18"/>
      <c r="I315" s="27">
        <f>ноя.25!I315+F315-E315</f>
        <v>-13750</v>
      </c>
    </row>
    <row r="316" spans="1:9" x14ac:dyDescent="0.25">
      <c r="A316" s="1"/>
      <c r="B316" s="16">
        <v>295</v>
      </c>
      <c r="C316" s="14"/>
      <c r="D316" s="25"/>
      <c r="E316" s="29"/>
      <c r="F316" s="80"/>
      <c r="G316" s="18"/>
      <c r="H316" s="18"/>
      <c r="I316" s="27">
        <f>ноя.25!I316+F316-E316</f>
        <v>-2600</v>
      </c>
    </row>
    <row r="317" spans="1:9" x14ac:dyDescent="0.25">
      <c r="A317" s="1"/>
      <c r="B317" s="16">
        <v>296</v>
      </c>
      <c r="C317" s="14"/>
      <c r="D317" s="25"/>
      <c r="E317" s="29"/>
      <c r="F317" s="80"/>
      <c r="G317" s="18"/>
      <c r="H317" s="18"/>
      <c r="I317" s="27">
        <f>ноя.25!I317+F317-E317</f>
        <v>-13750</v>
      </c>
    </row>
    <row r="318" spans="1:9" x14ac:dyDescent="0.25">
      <c r="A318" s="1"/>
      <c r="B318" s="16">
        <v>297</v>
      </c>
      <c r="C318" s="14"/>
      <c r="D318" s="25"/>
      <c r="E318" s="29"/>
      <c r="F318" s="80"/>
      <c r="G318" s="18"/>
      <c r="H318" s="18"/>
      <c r="I318" s="27">
        <f>ноя.25!I318+F318-E318</f>
        <v>-13750</v>
      </c>
    </row>
    <row r="319" spans="1:9" x14ac:dyDescent="0.25">
      <c r="A319" s="1"/>
      <c r="B319" s="16">
        <v>298</v>
      </c>
      <c r="C319" s="14"/>
      <c r="D319" s="25"/>
      <c r="E319" s="29"/>
      <c r="F319" s="80"/>
      <c r="G319" s="18"/>
      <c r="H319" s="18"/>
      <c r="I319" s="27">
        <f>ноя.25!I319+F319-E319</f>
        <v>-13750</v>
      </c>
    </row>
    <row r="320" spans="1:9" x14ac:dyDescent="0.25">
      <c r="A320" s="1"/>
      <c r="B320" s="16">
        <v>299</v>
      </c>
      <c r="C320" s="14"/>
      <c r="D320" s="25"/>
      <c r="E320" s="29"/>
      <c r="F320" s="80"/>
      <c r="G320" s="18"/>
      <c r="H320" s="18"/>
      <c r="I320" s="27">
        <f>ноя.25!I320+F320-E320</f>
        <v>-1250</v>
      </c>
    </row>
    <row r="321" spans="1:9" x14ac:dyDescent="0.25">
      <c r="A321" s="1"/>
      <c r="B321" s="16">
        <v>300</v>
      </c>
      <c r="C321" s="14"/>
      <c r="D321" s="25"/>
      <c r="E321" s="29"/>
      <c r="F321" s="80"/>
      <c r="G321" s="18"/>
      <c r="H321" s="18"/>
      <c r="I321" s="27">
        <f>ноя.25!I321+F321-E321</f>
        <v>-10750</v>
      </c>
    </row>
    <row r="322" spans="1:9" x14ac:dyDescent="0.25">
      <c r="A322" s="1"/>
      <c r="B322" s="16">
        <v>301</v>
      </c>
      <c r="C322" s="14"/>
      <c r="D322" s="25"/>
      <c r="E322" s="29"/>
      <c r="F322" s="80"/>
      <c r="G322" s="18"/>
      <c r="H322" s="18"/>
      <c r="I322" s="27">
        <f>ноя.25!I322+F322-E322</f>
        <v>-13750</v>
      </c>
    </row>
    <row r="323" spans="1:9" x14ac:dyDescent="0.25">
      <c r="A323" s="1"/>
      <c r="B323" s="16">
        <v>302</v>
      </c>
      <c r="C323" s="14"/>
      <c r="D323" s="25"/>
      <c r="E323" s="29"/>
      <c r="F323" s="80"/>
      <c r="G323" s="18"/>
      <c r="H323" s="18"/>
      <c r="I323" s="27">
        <f>ноя.25!I323+F323-E323</f>
        <v>-13750</v>
      </c>
    </row>
    <row r="324" spans="1:9" x14ac:dyDescent="0.25">
      <c r="A324" s="1"/>
      <c r="B324" s="16">
        <v>303</v>
      </c>
      <c r="C324" s="14"/>
      <c r="D324" s="25"/>
      <c r="E324" s="29"/>
      <c r="F324" s="80"/>
      <c r="G324" s="18"/>
      <c r="H324" s="18"/>
      <c r="I324" s="27">
        <f>ноя.25!I324+F324-E324</f>
        <v>-5000</v>
      </c>
    </row>
    <row r="325" spans="1:9" x14ac:dyDescent="0.25">
      <c r="A325" s="1"/>
      <c r="B325" s="16">
        <v>304</v>
      </c>
      <c r="C325" s="14"/>
      <c r="D325" s="25"/>
      <c r="E325" s="29"/>
      <c r="F325" s="80"/>
      <c r="G325" s="18"/>
      <c r="H325" s="18"/>
      <c r="I325" s="27">
        <f>ноя.25!I325+F325-E325</f>
        <v>0</v>
      </c>
    </row>
    <row r="326" spans="1:9" x14ac:dyDescent="0.25">
      <c r="A326" s="1"/>
      <c r="B326" s="16">
        <v>305</v>
      </c>
      <c r="C326" s="14"/>
      <c r="D326" s="25"/>
      <c r="E326" s="29"/>
      <c r="F326" s="80"/>
      <c r="G326" s="18"/>
      <c r="H326" s="18"/>
      <c r="I326" s="27">
        <f>ноя.25!I326+F326-E326</f>
        <v>-6250</v>
      </c>
    </row>
    <row r="327" spans="1:9" x14ac:dyDescent="0.25">
      <c r="A327" s="25"/>
      <c r="B327" s="16">
        <v>306</v>
      </c>
      <c r="C327" s="62"/>
      <c r="D327" s="25"/>
      <c r="E327" s="29"/>
      <c r="F327" s="80"/>
      <c r="G327" s="18"/>
      <c r="H327" s="18"/>
      <c r="I327" s="27">
        <f>ноя.25!I327+F327-E327</f>
        <v>0</v>
      </c>
    </row>
    <row r="328" spans="1:9" x14ac:dyDescent="0.25">
      <c r="A328" s="25"/>
      <c r="B328" s="16">
        <v>307</v>
      </c>
      <c r="C328" s="45"/>
      <c r="D328" s="25"/>
      <c r="E328" s="29"/>
      <c r="F328" s="80"/>
      <c r="G328" s="18"/>
      <c r="H328" s="18"/>
      <c r="I328" s="27">
        <f>ноя.25!I328+F328-E328</f>
        <v>3750</v>
      </c>
    </row>
    <row r="329" spans="1:9" x14ac:dyDescent="0.25">
      <c r="A329" s="25"/>
      <c r="B329" s="16">
        <v>308</v>
      </c>
      <c r="C329" s="45"/>
      <c r="D329" s="25"/>
      <c r="E329" s="29"/>
      <c r="F329" s="80"/>
      <c r="G329" s="18"/>
      <c r="H329" s="18"/>
      <c r="I329" s="27">
        <f>ноя.25!I329+F329-E329</f>
        <v>-1250</v>
      </c>
    </row>
    <row r="330" spans="1:9" x14ac:dyDescent="0.25">
      <c r="A330" s="25"/>
      <c r="B330" s="16">
        <v>309</v>
      </c>
      <c r="C330" s="45"/>
      <c r="D330" s="25"/>
      <c r="E330" s="29"/>
      <c r="F330" s="80"/>
      <c r="G330" s="18"/>
      <c r="H330" s="18"/>
      <c r="I330" s="27">
        <f>ноя.25!I330+F330-E330</f>
        <v>-1250</v>
      </c>
    </row>
    <row r="331" spans="1:9" x14ac:dyDescent="0.25">
      <c r="A331" s="25"/>
      <c r="B331" s="16">
        <v>310</v>
      </c>
      <c r="C331" s="45"/>
      <c r="D331" s="25"/>
      <c r="E331" s="29"/>
      <c r="F331" s="80"/>
      <c r="G331" s="18"/>
      <c r="H331" s="18"/>
      <c r="I331" s="27">
        <f>ноя.25!I331+F331-E331</f>
        <v>10000</v>
      </c>
    </row>
    <row r="332" spans="1:9" x14ac:dyDescent="0.25">
      <c r="A332" s="25"/>
      <c r="B332" s="16">
        <v>311</v>
      </c>
      <c r="C332" s="45"/>
      <c r="D332" s="25"/>
      <c r="E332" s="29"/>
      <c r="F332" s="80"/>
      <c r="G332" s="18"/>
      <c r="H332" s="18"/>
      <c r="I332" s="27">
        <f>ноя.25!I332+F332-E332</f>
        <v>-1250</v>
      </c>
    </row>
    <row r="333" spans="1:9" x14ac:dyDescent="0.25">
      <c r="A333" s="25"/>
      <c r="B333" s="16">
        <v>312</v>
      </c>
      <c r="C333" s="45"/>
      <c r="D333" s="25"/>
      <c r="E333" s="29"/>
      <c r="F333" s="80"/>
      <c r="G333" s="18"/>
      <c r="H333" s="18"/>
      <c r="I333" s="27">
        <f>ноя.25!I333+F333-E333</f>
        <v>15000</v>
      </c>
    </row>
    <row r="334" spans="1:9" x14ac:dyDescent="0.25">
      <c r="A334" s="40"/>
      <c r="B334" s="16">
        <v>313</v>
      </c>
      <c r="C334" s="45"/>
      <c r="D334" s="25"/>
      <c r="E334" s="29"/>
      <c r="F334" s="80"/>
      <c r="G334" s="18"/>
      <c r="H334" s="18"/>
      <c r="I334" s="27">
        <f>ноя.25!I334+F334-E334</f>
        <v>0</v>
      </c>
    </row>
    <row r="335" spans="1:9" x14ac:dyDescent="0.25">
      <c r="A335" s="40"/>
      <c r="B335" s="16">
        <v>314</v>
      </c>
      <c r="C335" s="45"/>
      <c r="D335" s="25"/>
      <c r="E335" s="29"/>
      <c r="F335" s="80"/>
      <c r="G335" s="18"/>
      <c r="H335" s="18"/>
      <c r="I335" s="27">
        <f>ноя.25!I335+F335-E335</f>
        <v>-2750</v>
      </c>
    </row>
    <row r="336" spans="1:9" x14ac:dyDescent="0.25">
      <c r="A336" s="40"/>
      <c r="B336" s="16">
        <v>315</v>
      </c>
      <c r="C336" s="45"/>
      <c r="D336" s="25"/>
      <c r="E336" s="29"/>
      <c r="F336" s="80"/>
      <c r="G336" s="18"/>
      <c r="H336" s="18"/>
      <c r="I336" s="27">
        <f>ноя.25!I336+F336-E336</f>
        <v>0</v>
      </c>
    </row>
    <row r="337" spans="1:9" x14ac:dyDescent="0.25">
      <c r="A337" s="40"/>
      <c r="B337" s="16">
        <v>316</v>
      </c>
      <c r="C337" s="14"/>
      <c r="D337" s="25"/>
      <c r="E337" s="29"/>
      <c r="F337" s="80"/>
      <c r="G337" s="18"/>
      <c r="H337" s="18"/>
      <c r="I337" s="27">
        <f>ноя.25!I337+F337-E337</f>
        <v>-1250</v>
      </c>
    </row>
    <row r="338" spans="1:9" x14ac:dyDescent="0.25">
      <c r="B338" s="17"/>
      <c r="C338" s="30"/>
      <c r="E338" s="87">
        <f>SUM(E4:E337)</f>
        <v>0</v>
      </c>
      <c r="F338" s="115">
        <f>SUM(F4:F337)</f>
        <v>0</v>
      </c>
    </row>
    <row r="339" spans="1:9" x14ac:dyDescent="0.25">
      <c r="B339" s="17"/>
      <c r="C339" s="30"/>
    </row>
    <row r="340" spans="1:9" x14ac:dyDescent="0.25">
      <c r="B340" s="17"/>
      <c r="C340" s="42"/>
      <c r="D340" s="17"/>
      <c r="E340" s="17"/>
    </row>
    <row r="341" spans="1:9" x14ac:dyDescent="0.25">
      <c r="B341" s="17"/>
      <c r="C341" s="42"/>
      <c r="D341" s="17"/>
      <c r="E341" s="17"/>
    </row>
    <row r="342" spans="1:9" x14ac:dyDescent="0.25">
      <c r="B342" s="17"/>
      <c r="C342" s="42"/>
      <c r="D342" s="17"/>
      <c r="E342" s="17"/>
    </row>
    <row r="343" spans="1:9" x14ac:dyDescent="0.25">
      <c r="B343" s="17"/>
      <c r="C343" s="42"/>
      <c r="D343" s="17"/>
      <c r="E343" s="17"/>
    </row>
    <row r="344" spans="1:9" x14ac:dyDescent="0.25">
      <c r="B344" s="17"/>
      <c r="C344" s="42"/>
      <c r="D344" s="17"/>
      <c r="E344" s="17"/>
    </row>
    <row r="345" spans="1:9" x14ac:dyDescent="0.25">
      <c r="B345" s="17"/>
      <c r="C345" s="42"/>
      <c r="D345" s="17"/>
      <c r="E345" s="17"/>
    </row>
    <row r="346" spans="1:9" x14ac:dyDescent="0.25">
      <c r="B346" s="17"/>
      <c r="C346" s="42"/>
      <c r="D346" s="17"/>
      <c r="E346" s="17"/>
    </row>
    <row r="347" spans="1:9" x14ac:dyDescent="0.25">
      <c r="B347" s="17"/>
      <c r="C347" s="42"/>
      <c r="D347" s="17"/>
      <c r="E347" s="17"/>
    </row>
    <row r="348" spans="1:9" x14ac:dyDescent="0.25">
      <c r="B348" s="17"/>
      <c r="C348" s="42"/>
      <c r="D348" s="17"/>
      <c r="E348" s="17"/>
    </row>
    <row r="349" spans="1:9" x14ac:dyDescent="0.25">
      <c r="C349" s="30"/>
    </row>
    <row r="350" spans="1:9" x14ac:dyDescent="0.25">
      <c r="C350" s="30"/>
    </row>
    <row r="351" spans="1:9" x14ac:dyDescent="0.25">
      <c r="C351" s="30"/>
    </row>
    <row r="352" spans="1:9" x14ac:dyDescent="0.25">
      <c r="C352" s="30"/>
    </row>
    <row r="353" spans="3:3" x14ac:dyDescent="0.25">
      <c r="C353" s="30"/>
    </row>
    <row r="354" spans="3:3" x14ac:dyDescent="0.25">
      <c r="C354" s="30"/>
    </row>
    <row r="355" spans="3:3" x14ac:dyDescent="0.25">
      <c r="C355" s="30"/>
    </row>
    <row r="356" spans="3:3" x14ac:dyDescent="0.25">
      <c r="C356" s="30"/>
    </row>
    <row r="357" spans="3:3" x14ac:dyDescent="0.25">
      <c r="C357" s="30"/>
    </row>
    <row r="358" spans="3:3" x14ac:dyDescent="0.25">
      <c r="C358" s="30"/>
    </row>
    <row r="359" spans="3:3" x14ac:dyDescent="0.25">
      <c r="C359" s="30"/>
    </row>
    <row r="360" spans="3:3" x14ac:dyDescent="0.25">
      <c r="C360" s="30"/>
    </row>
    <row r="361" spans="3:3" x14ac:dyDescent="0.25">
      <c r="C361" s="30"/>
    </row>
    <row r="362" spans="3:3" x14ac:dyDescent="0.25">
      <c r="C362" s="30"/>
    </row>
    <row r="363" spans="3:3" x14ac:dyDescent="0.25">
      <c r="C363" s="30"/>
    </row>
    <row r="364" spans="3:3" x14ac:dyDescent="0.25">
      <c r="C364" s="30"/>
    </row>
    <row r="365" spans="3:3" x14ac:dyDescent="0.25">
      <c r="C365" s="30"/>
    </row>
    <row r="366" spans="3:3" x14ac:dyDescent="0.25">
      <c r="C366" s="30"/>
    </row>
    <row r="367" spans="3:3" x14ac:dyDescent="0.25">
      <c r="C367" s="30"/>
    </row>
    <row r="368" spans="3:3" x14ac:dyDescent="0.25">
      <c r="C368" s="30"/>
    </row>
    <row r="369" spans="3:3" x14ac:dyDescent="0.25">
      <c r="C369" s="30"/>
    </row>
    <row r="370" spans="3:3" x14ac:dyDescent="0.25">
      <c r="C370" s="30"/>
    </row>
    <row r="371" spans="3:3" x14ac:dyDescent="0.25">
      <c r="C371" s="30"/>
    </row>
    <row r="372" spans="3:3" x14ac:dyDescent="0.25">
      <c r="C372" s="30"/>
    </row>
    <row r="373" spans="3:3" x14ac:dyDescent="0.25">
      <c r="C373" s="30"/>
    </row>
    <row r="374" spans="3:3" x14ac:dyDescent="0.25">
      <c r="C374" s="30"/>
    </row>
    <row r="375" spans="3:3" x14ac:dyDescent="0.25">
      <c r="C375" s="30"/>
    </row>
    <row r="376" spans="3:3" x14ac:dyDescent="0.25">
      <c r="C376" s="30"/>
    </row>
    <row r="377" spans="3:3" x14ac:dyDescent="0.25">
      <c r="C377" s="30"/>
    </row>
    <row r="378" spans="3:3" x14ac:dyDescent="0.25">
      <c r="C378" s="30"/>
    </row>
    <row r="379" spans="3:3" x14ac:dyDescent="0.25">
      <c r="C379" s="30"/>
    </row>
    <row r="380" spans="3:3" x14ac:dyDescent="0.25">
      <c r="C380" s="30"/>
    </row>
    <row r="381" spans="3:3" x14ac:dyDescent="0.25">
      <c r="C381" s="30"/>
    </row>
    <row r="382" spans="3:3" x14ac:dyDescent="0.25">
      <c r="C382" s="30"/>
    </row>
    <row r="383" spans="3:3" x14ac:dyDescent="0.25">
      <c r="C383" s="30"/>
    </row>
    <row r="384" spans="3:3" x14ac:dyDescent="0.25">
      <c r="C384" s="30"/>
    </row>
    <row r="385" spans="3:3" x14ac:dyDescent="0.25">
      <c r="C385" s="30"/>
    </row>
    <row r="386" spans="3:3" x14ac:dyDescent="0.25">
      <c r="C386" s="30"/>
    </row>
    <row r="387" spans="3:3" x14ac:dyDescent="0.25">
      <c r="C387" s="30"/>
    </row>
    <row r="388" spans="3:3" x14ac:dyDescent="0.25">
      <c r="C388" s="30"/>
    </row>
    <row r="389" spans="3:3" x14ac:dyDescent="0.25">
      <c r="C389" s="30"/>
    </row>
    <row r="390" spans="3:3" x14ac:dyDescent="0.25">
      <c r="C390" s="30"/>
    </row>
    <row r="391" spans="3:3" x14ac:dyDescent="0.25">
      <c r="C391" s="30"/>
    </row>
    <row r="392" spans="3:3" x14ac:dyDescent="0.25">
      <c r="C392" s="30"/>
    </row>
    <row r="393" spans="3:3" x14ac:dyDescent="0.25">
      <c r="C393" s="30"/>
    </row>
    <row r="394" spans="3:3" x14ac:dyDescent="0.25">
      <c r="C394" s="30"/>
    </row>
    <row r="395" spans="3:3" x14ac:dyDescent="0.25">
      <c r="C395" s="30"/>
    </row>
    <row r="396" spans="3:3" x14ac:dyDescent="0.25">
      <c r="C396" s="30"/>
    </row>
    <row r="397" spans="3:3" x14ac:dyDescent="0.25">
      <c r="C397" s="30"/>
    </row>
    <row r="398" spans="3:3" x14ac:dyDescent="0.25">
      <c r="C398" s="30"/>
    </row>
    <row r="399" spans="3:3" x14ac:dyDescent="0.25">
      <c r="C399" s="30"/>
    </row>
    <row r="400" spans="3:3" x14ac:dyDescent="0.25">
      <c r="C400" s="30"/>
    </row>
    <row r="401" spans="3:3" x14ac:dyDescent="0.25">
      <c r="C401" s="30"/>
    </row>
    <row r="402" spans="3:3" x14ac:dyDescent="0.25">
      <c r="C402" s="30"/>
    </row>
    <row r="403" spans="3:3" x14ac:dyDescent="0.25">
      <c r="C403" s="30"/>
    </row>
    <row r="404" spans="3:3" x14ac:dyDescent="0.25">
      <c r="C404" s="30"/>
    </row>
    <row r="405" spans="3:3" x14ac:dyDescent="0.25">
      <c r="C405" s="30"/>
    </row>
    <row r="406" spans="3:3" x14ac:dyDescent="0.25">
      <c r="C406" s="30"/>
    </row>
    <row r="407" spans="3:3" x14ac:dyDescent="0.25">
      <c r="C407" s="30"/>
    </row>
    <row r="408" spans="3:3" x14ac:dyDescent="0.25">
      <c r="C408" s="30"/>
    </row>
    <row r="409" spans="3:3" x14ac:dyDescent="0.25">
      <c r="C409" s="30"/>
    </row>
    <row r="410" spans="3:3" x14ac:dyDescent="0.25">
      <c r="C410" s="30"/>
    </row>
    <row r="411" spans="3:3" x14ac:dyDescent="0.25">
      <c r="C411" s="30"/>
    </row>
    <row r="412" spans="3:3" x14ac:dyDescent="0.25">
      <c r="C412" s="30"/>
    </row>
    <row r="413" spans="3:3" x14ac:dyDescent="0.25">
      <c r="C413" s="30"/>
    </row>
    <row r="414" spans="3:3" x14ac:dyDescent="0.25">
      <c r="C414" s="30"/>
    </row>
    <row r="415" spans="3:3" x14ac:dyDescent="0.25">
      <c r="C415" s="30"/>
    </row>
    <row r="416" spans="3:3" x14ac:dyDescent="0.25">
      <c r="C416" s="30"/>
    </row>
    <row r="417" spans="3:3" x14ac:dyDescent="0.25">
      <c r="C417" s="30"/>
    </row>
    <row r="418" spans="3:3" x14ac:dyDescent="0.25">
      <c r="C418" s="30"/>
    </row>
    <row r="419" spans="3:3" x14ac:dyDescent="0.25">
      <c r="C419" s="30"/>
    </row>
    <row r="420" spans="3:3" x14ac:dyDescent="0.25">
      <c r="C420" s="30"/>
    </row>
    <row r="421" spans="3:3" x14ac:dyDescent="0.25">
      <c r="C421" s="30"/>
    </row>
    <row r="422" spans="3:3" x14ac:dyDescent="0.25">
      <c r="C422" s="30"/>
    </row>
    <row r="423" spans="3:3" x14ac:dyDescent="0.25">
      <c r="C423" s="30"/>
    </row>
    <row r="424" spans="3:3" x14ac:dyDescent="0.25">
      <c r="C424" s="30"/>
    </row>
    <row r="425" spans="3:3" x14ac:dyDescent="0.25">
      <c r="C425" s="30"/>
    </row>
    <row r="426" spans="3:3" x14ac:dyDescent="0.25">
      <c r="C426" s="30"/>
    </row>
    <row r="427" spans="3:3" x14ac:dyDescent="0.25">
      <c r="C427" s="30"/>
    </row>
    <row r="428" spans="3:3" x14ac:dyDescent="0.25">
      <c r="C428" s="30"/>
    </row>
    <row r="429" spans="3:3" x14ac:dyDescent="0.25">
      <c r="C429" s="30"/>
    </row>
    <row r="430" spans="3:3" x14ac:dyDescent="0.25">
      <c r="C430" s="30"/>
    </row>
    <row r="431" spans="3:3" x14ac:dyDescent="0.25">
      <c r="C431" s="30"/>
    </row>
    <row r="432" spans="3:3" x14ac:dyDescent="0.25">
      <c r="C432" s="30"/>
    </row>
    <row r="433" spans="3:3" x14ac:dyDescent="0.25">
      <c r="C433" s="30"/>
    </row>
    <row r="434" spans="3:3" x14ac:dyDescent="0.25">
      <c r="C434" s="30"/>
    </row>
    <row r="435" spans="3:3" x14ac:dyDescent="0.25">
      <c r="C435" s="30"/>
    </row>
    <row r="436" spans="3:3" x14ac:dyDescent="0.25">
      <c r="C436" s="30"/>
    </row>
    <row r="437" spans="3:3" x14ac:dyDescent="0.25">
      <c r="C437" s="30"/>
    </row>
    <row r="438" spans="3:3" x14ac:dyDescent="0.25">
      <c r="C438" s="30"/>
    </row>
    <row r="439" spans="3:3" x14ac:dyDescent="0.25">
      <c r="C439" s="30"/>
    </row>
    <row r="440" spans="3:3" x14ac:dyDescent="0.25">
      <c r="C440" s="30"/>
    </row>
    <row r="441" spans="3:3" x14ac:dyDescent="0.25">
      <c r="C441" s="30"/>
    </row>
    <row r="442" spans="3:3" x14ac:dyDescent="0.25">
      <c r="C442" s="30"/>
    </row>
    <row r="443" spans="3:3" x14ac:dyDescent="0.25">
      <c r="C443" s="30"/>
    </row>
    <row r="444" spans="3:3" x14ac:dyDescent="0.25">
      <c r="C444" s="30"/>
    </row>
    <row r="445" spans="3:3" x14ac:dyDescent="0.25">
      <c r="C445" s="30"/>
    </row>
    <row r="446" spans="3:3" x14ac:dyDescent="0.25">
      <c r="C446" s="30"/>
    </row>
    <row r="447" spans="3:3" x14ac:dyDescent="0.25">
      <c r="C447" s="30"/>
    </row>
    <row r="448" spans="3:3" x14ac:dyDescent="0.25">
      <c r="C448" s="30"/>
    </row>
    <row r="449" spans="3:3" x14ac:dyDescent="0.25">
      <c r="C449" s="30"/>
    </row>
    <row r="450" spans="3:3" x14ac:dyDescent="0.25">
      <c r="C450" s="30"/>
    </row>
    <row r="451" spans="3:3" x14ac:dyDescent="0.25">
      <c r="C451" s="30"/>
    </row>
    <row r="452" spans="3:3" x14ac:dyDescent="0.25">
      <c r="C452" s="30"/>
    </row>
    <row r="453" spans="3:3" x14ac:dyDescent="0.25">
      <c r="C453" s="30"/>
    </row>
    <row r="454" spans="3:3" x14ac:dyDescent="0.25">
      <c r="C454" s="30"/>
    </row>
    <row r="455" spans="3:3" x14ac:dyDescent="0.25">
      <c r="C455" s="30"/>
    </row>
    <row r="456" spans="3:3" x14ac:dyDescent="0.25">
      <c r="C456" s="30"/>
    </row>
    <row r="457" spans="3:3" x14ac:dyDescent="0.25">
      <c r="C457" s="30"/>
    </row>
    <row r="458" spans="3:3" x14ac:dyDescent="0.25">
      <c r="C458" s="30"/>
    </row>
    <row r="459" spans="3:3" x14ac:dyDescent="0.25">
      <c r="C459" s="30"/>
    </row>
    <row r="460" spans="3:3" x14ac:dyDescent="0.25">
      <c r="C460" s="30"/>
    </row>
    <row r="461" spans="3:3" x14ac:dyDescent="0.25">
      <c r="C461" s="30"/>
    </row>
    <row r="462" spans="3:3" x14ac:dyDescent="0.25">
      <c r="C462" s="30"/>
    </row>
    <row r="463" spans="3:3" x14ac:dyDescent="0.25">
      <c r="C463" s="30"/>
    </row>
    <row r="464" spans="3:3" x14ac:dyDescent="0.25">
      <c r="C464" s="30"/>
    </row>
    <row r="465" spans="3:3" x14ac:dyDescent="0.25">
      <c r="C465" s="30"/>
    </row>
    <row r="466" spans="3:3" x14ac:dyDescent="0.25">
      <c r="C466" s="30"/>
    </row>
    <row r="467" spans="3:3" x14ac:dyDescent="0.25">
      <c r="C467" s="30"/>
    </row>
    <row r="468" spans="3:3" x14ac:dyDescent="0.25">
      <c r="C468" s="30"/>
    </row>
    <row r="469" spans="3:3" x14ac:dyDescent="0.25">
      <c r="C469" s="30"/>
    </row>
    <row r="470" spans="3:3" x14ac:dyDescent="0.25">
      <c r="C470" s="30"/>
    </row>
  </sheetData>
  <mergeCells count="1">
    <mergeCell ref="C1:I2"/>
  </mergeCells>
  <conditionalFormatting sqref="I1:I337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5">
    <tabColor theme="9" tint="0.79998168889431442"/>
  </sheetPr>
  <dimension ref="A1:I470"/>
  <sheetViews>
    <sheetView topLeftCell="A175" workbookViewId="0">
      <selection activeCell="H183" sqref="H183"/>
    </sheetView>
  </sheetViews>
  <sheetFormatPr defaultColWidth="9.140625" defaultRowHeight="15" x14ac:dyDescent="0.25"/>
  <cols>
    <col min="1" max="2" width="9.140625" style="50"/>
    <col min="3" max="3" width="10.5703125" style="50" customWidth="1"/>
    <col min="4" max="4" width="9.140625" style="50"/>
    <col min="5" max="5" width="10.140625" style="50" customWidth="1"/>
    <col min="6" max="6" width="12" style="50" bestFit="1" customWidth="1"/>
    <col min="7" max="7" width="9.42578125" style="68" bestFit="1" customWidth="1"/>
    <col min="8" max="8" width="10.140625" style="72" bestFit="1" customWidth="1"/>
    <col min="9" max="9" width="15.28515625" style="50" customWidth="1"/>
    <col min="10" max="16384" width="9.140625" style="50"/>
  </cols>
  <sheetData>
    <row r="1" spans="1:9" x14ac:dyDescent="0.25">
      <c r="A1" s="20" t="s">
        <v>0</v>
      </c>
      <c r="B1" s="25" t="s">
        <v>1</v>
      </c>
      <c r="C1" s="139">
        <v>45658</v>
      </c>
      <c r="D1" s="140"/>
      <c r="E1" s="141"/>
      <c r="F1" s="142"/>
      <c r="G1" s="143"/>
      <c r="H1" s="140"/>
      <c r="I1" s="144"/>
    </row>
    <row r="2" spans="1:9" x14ac:dyDescent="0.25">
      <c r="A2" s="21" t="s">
        <v>2</v>
      </c>
      <c r="B2" s="22" t="s">
        <v>3</v>
      </c>
      <c r="C2" s="145"/>
      <c r="D2" s="146"/>
      <c r="E2" s="147"/>
      <c r="F2" s="148"/>
      <c r="G2" s="149"/>
      <c r="H2" s="146"/>
      <c r="I2" s="150"/>
    </row>
    <row r="3" spans="1:9" ht="30" x14ac:dyDescent="0.25">
      <c r="A3" s="25"/>
      <c r="B3" s="25" t="s">
        <v>4</v>
      </c>
      <c r="C3" s="45" t="s">
        <v>5</v>
      </c>
      <c r="D3" s="25" t="s">
        <v>6</v>
      </c>
      <c r="E3" s="29" t="s">
        <v>7</v>
      </c>
      <c r="F3" s="24" t="s">
        <v>8</v>
      </c>
      <c r="G3" s="23" t="s">
        <v>9</v>
      </c>
      <c r="H3" s="70" t="s">
        <v>10</v>
      </c>
      <c r="I3" s="26" t="s">
        <v>11</v>
      </c>
    </row>
    <row r="4" spans="1:9" x14ac:dyDescent="0.25">
      <c r="A4" s="14"/>
      <c r="B4" s="1">
        <v>1</v>
      </c>
      <c r="C4" s="14"/>
      <c r="D4" s="25"/>
      <c r="E4" s="29">
        <v>1250</v>
      </c>
      <c r="F4" s="80">
        <v>1250</v>
      </c>
      <c r="G4" s="23">
        <v>18034</v>
      </c>
      <c r="H4" s="70">
        <v>45685</v>
      </c>
      <c r="I4" s="27">
        <f>F4-E4</f>
        <v>0</v>
      </c>
    </row>
    <row r="5" spans="1:9" x14ac:dyDescent="0.25">
      <c r="A5" s="1"/>
      <c r="B5" s="16">
        <v>2</v>
      </c>
      <c r="C5" s="14"/>
      <c r="D5" s="25"/>
      <c r="E5" s="59">
        <v>1250</v>
      </c>
      <c r="F5" s="80"/>
      <c r="G5" s="23"/>
      <c r="H5" s="70"/>
      <c r="I5" s="27">
        <f t="shared" ref="I5:I71" si="0">F5-E5</f>
        <v>-1250</v>
      </c>
    </row>
    <row r="6" spans="1:9" x14ac:dyDescent="0.25">
      <c r="A6" s="1"/>
      <c r="B6" s="16">
        <v>3</v>
      </c>
      <c r="C6" s="14"/>
      <c r="D6" s="25"/>
      <c r="E6" s="29"/>
      <c r="F6" s="80"/>
      <c r="G6" s="23"/>
      <c r="H6" s="70"/>
      <c r="I6" s="27">
        <f t="shared" si="0"/>
        <v>0</v>
      </c>
    </row>
    <row r="7" spans="1:9" x14ac:dyDescent="0.25">
      <c r="A7" s="1"/>
      <c r="B7" s="16">
        <v>4</v>
      </c>
      <c r="C7" s="14"/>
      <c r="D7" s="25"/>
      <c r="E7" s="29">
        <v>1250</v>
      </c>
      <c r="F7" s="80">
        <v>1250</v>
      </c>
      <c r="G7" s="23">
        <v>465047</v>
      </c>
      <c r="H7" s="70">
        <v>45671</v>
      </c>
      <c r="I7" s="27">
        <f t="shared" si="0"/>
        <v>0</v>
      </c>
    </row>
    <row r="8" spans="1:9" x14ac:dyDescent="0.25">
      <c r="A8" s="1"/>
      <c r="B8" s="16">
        <v>5</v>
      </c>
      <c r="C8" s="14"/>
      <c r="D8" s="25"/>
      <c r="E8" s="29">
        <v>1250</v>
      </c>
      <c r="F8" s="80"/>
      <c r="G8" s="23"/>
      <c r="H8" s="70"/>
      <c r="I8" s="27">
        <f t="shared" si="0"/>
        <v>-1250</v>
      </c>
    </row>
    <row r="9" spans="1:9" x14ac:dyDescent="0.25">
      <c r="A9" s="1"/>
      <c r="B9" s="16">
        <v>6</v>
      </c>
      <c r="C9" s="14"/>
      <c r="D9" s="25"/>
      <c r="E9" s="29">
        <v>1250</v>
      </c>
      <c r="F9" s="80">
        <v>1250</v>
      </c>
      <c r="G9" s="23">
        <v>381226</v>
      </c>
      <c r="H9" s="70">
        <v>45680</v>
      </c>
      <c r="I9" s="27">
        <f t="shared" si="0"/>
        <v>0</v>
      </c>
    </row>
    <row r="10" spans="1:9" x14ac:dyDescent="0.25">
      <c r="A10" s="1"/>
      <c r="B10" s="16">
        <v>7</v>
      </c>
      <c r="C10" s="14"/>
      <c r="D10" s="25"/>
      <c r="E10" s="29">
        <v>1250</v>
      </c>
      <c r="F10" s="80"/>
      <c r="G10" s="23"/>
      <c r="H10" s="70"/>
      <c r="I10" s="27">
        <f t="shared" si="0"/>
        <v>-1250</v>
      </c>
    </row>
    <row r="11" spans="1:9" x14ac:dyDescent="0.25">
      <c r="A11" s="1"/>
      <c r="B11" s="16">
        <v>8</v>
      </c>
      <c r="C11" s="14"/>
      <c r="D11" s="25"/>
      <c r="E11" s="29">
        <v>1250</v>
      </c>
      <c r="F11" s="80"/>
      <c r="G11" s="23"/>
      <c r="H11" s="70"/>
      <c r="I11" s="27">
        <f t="shared" si="0"/>
        <v>-1250</v>
      </c>
    </row>
    <row r="12" spans="1:9" x14ac:dyDescent="0.25">
      <c r="A12" s="1"/>
      <c r="B12" s="16">
        <v>9</v>
      </c>
      <c r="C12" s="14"/>
      <c r="D12" s="25"/>
      <c r="E12" s="29">
        <v>1250</v>
      </c>
      <c r="F12" s="80">
        <v>15000</v>
      </c>
      <c r="G12" s="23">
        <v>932263</v>
      </c>
      <c r="H12" s="70">
        <v>45669</v>
      </c>
      <c r="I12" s="27">
        <f t="shared" si="0"/>
        <v>13750</v>
      </c>
    </row>
    <row r="13" spans="1:9" x14ac:dyDescent="0.25">
      <c r="A13" s="1"/>
      <c r="B13" s="16">
        <v>10</v>
      </c>
      <c r="C13" s="14"/>
      <c r="D13" s="25"/>
      <c r="E13" s="29">
        <v>1250</v>
      </c>
      <c r="F13" s="80">
        <v>2500</v>
      </c>
      <c r="G13" s="23">
        <v>130080.585322</v>
      </c>
      <c r="H13" s="70" t="s">
        <v>70</v>
      </c>
      <c r="I13" s="27">
        <f t="shared" si="0"/>
        <v>1250</v>
      </c>
    </row>
    <row r="14" spans="1:9" x14ac:dyDescent="0.25">
      <c r="A14" s="1"/>
      <c r="B14" s="16">
        <v>11</v>
      </c>
      <c r="C14" s="14"/>
      <c r="D14" s="25"/>
      <c r="E14" s="29">
        <v>1250</v>
      </c>
      <c r="F14" s="80"/>
      <c r="G14" s="23"/>
      <c r="H14" s="70"/>
      <c r="I14" s="27">
        <f t="shared" si="0"/>
        <v>-1250</v>
      </c>
    </row>
    <row r="15" spans="1:9" x14ac:dyDescent="0.25">
      <c r="A15" s="2"/>
      <c r="B15" s="16">
        <v>12</v>
      </c>
      <c r="C15" s="14"/>
      <c r="D15" s="25"/>
      <c r="E15" s="29">
        <v>1250</v>
      </c>
      <c r="F15" s="80">
        <v>1250</v>
      </c>
      <c r="G15" s="23">
        <v>555543</v>
      </c>
      <c r="H15" s="70">
        <v>45667</v>
      </c>
      <c r="I15" s="27">
        <f t="shared" si="0"/>
        <v>0</v>
      </c>
    </row>
    <row r="16" spans="1:9" x14ac:dyDescent="0.25">
      <c r="A16" s="1"/>
      <c r="B16" s="16">
        <v>13</v>
      </c>
      <c r="C16" s="14"/>
      <c r="D16" s="25"/>
      <c r="E16" s="29">
        <v>1250</v>
      </c>
      <c r="F16" s="80"/>
      <c r="G16" s="23"/>
      <c r="H16" s="70"/>
      <c r="I16" s="27">
        <f t="shared" si="0"/>
        <v>-1250</v>
      </c>
    </row>
    <row r="17" spans="1:9" x14ac:dyDescent="0.25">
      <c r="A17" s="1"/>
      <c r="B17" s="16">
        <v>14</v>
      </c>
      <c r="C17" s="14"/>
      <c r="D17" s="25"/>
      <c r="E17" s="29">
        <v>1250</v>
      </c>
      <c r="F17" s="80">
        <v>1400</v>
      </c>
      <c r="G17" s="23">
        <v>417172</v>
      </c>
      <c r="H17" s="70">
        <v>45667</v>
      </c>
      <c r="I17" s="27">
        <f t="shared" si="0"/>
        <v>150</v>
      </c>
    </row>
    <row r="18" spans="1:9" x14ac:dyDescent="0.25">
      <c r="A18" s="1"/>
      <c r="B18" s="16" t="s">
        <v>20</v>
      </c>
      <c r="C18" s="14"/>
      <c r="D18" s="25"/>
      <c r="E18" s="29">
        <v>1250</v>
      </c>
      <c r="F18" s="80">
        <v>2250</v>
      </c>
      <c r="G18" s="23">
        <v>203617</v>
      </c>
      <c r="H18" s="70">
        <v>45687</v>
      </c>
      <c r="I18" s="27">
        <f t="shared" si="0"/>
        <v>1000</v>
      </c>
    </row>
    <row r="19" spans="1:9" x14ac:dyDescent="0.25">
      <c r="A19" s="1"/>
      <c r="B19" s="16" t="s">
        <v>15</v>
      </c>
      <c r="C19" s="14"/>
      <c r="D19" s="25"/>
      <c r="E19" s="29">
        <v>1250</v>
      </c>
      <c r="F19" s="80">
        <v>2250</v>
      </c>
      <c r="G19" s="23">
        <v>203617</v>
      </c>
      <c r="H19" s="70">
        <v>45687</v>
      </c>
      <c r="I19" s="27">
        <f t="shared" si="0"/>
        <v>1000</v>
      </c>
    </row>
    <row r="20" spans="1:9" x14ac:dyDescent="0.25">
      <c r="A20" s="1"/>
      <c r="B20" s="16" t="s">
        <v>19</v>
      </c>
      <c r="C20" s="14"/>
      <c r="D20" s="25"/>
      <c r="E20" s="29">
        <v>1250</v>
      </c>
      <c r="F20" s="80"/>
      <c r="G20" s="23"/>
      <c r="H20" s="70"/>
      <c r="I20" s="27">
        <f t="shared" si="0"/>
        <v>-1250</v>
      </c>
    </row>
    <row r="21" spans="1:9" x14ac:dyDescent="0.25">
      <c r="A21" s="1"/>
      <c r="B21" s="16">
        <v>15</v>
      </c>
      <c r="C21" s="14"/>
      <c r="D21" s="25"/>
      <c r="E21" s="29">
        <v>1250</v>
      </c>
      <c r="F21" s="80">
        <v>1250</v>
      </c>
      <c r="G21" s="23">
        <v>206003</v>
      </c>
      <c r="H21" s="70">
        <v>45672</v>
      </c>
      <c r="I21" s="27">
        <f t="shared" si="0"/>
        <v>0</v>
      </c>
    </row>
    <row r="22" spans="1:9" x14ac:dyDescent="0.25">
      <c r="A22" s="1"/>
      <c r="B22" s="16" t="s">
        <v>17</v>
      </c>
      <c r="C22" s="14"/>
      <c r="D22" s="25"/>
      <c r="E22" s="29">
        <v>1250</v>
      </c>
      <c r="F22" s="80"/>
      <c r="G22" s="23"/>
      <c r="H22" s="70"/>
      <c r="I22" s="27">
        <f t="shared" si="0"/>
        <v>-1250</v>
      </c>
    </row>
    <row r="23" spans="1:9" x14ac:dyDescent="0.25">
      <c r="A23" s="1"/>
      <c r="B23" s="16" t="s">
        <v>27</v>
      </c>
      <c r="C23" s="14"/>
      <c r="D23" s="25"/>
      <c r="E23" s="29">
        <v>1250</v>
      </c>
      <c r="F23" s="80"/>
      <c r="G23" s="23"/>
      <c r="H23" s="70"/>
      <c r="I23" s="27">
        <f t="shared" si="0"/>
        <v>-1250</v>
      </c>
    </row>
    <row r="24" spans="1:9" x14ac:dyDescent="0.25">
      <c r="A24" s="1"/>
      <c r="B24" s="16">
        <v>16</v>
      </c>
      <c r="C24" s="14"/>
      <c r="D24" s="25"/>
      <c r="E24" s="29">
        <v>1250</v>
      </c>
      <c r="F24" s="80">
        <v>1250</v>
      </c>
      <c r="G24" s="23">
        <v>788790</v>
      </c>
      <c r="H24" s="70">
        <v>45672</v>
      </c>
      <c r="I24" s="27">
        <f t="shared" si="0"/>
        <v>0</v>
      </c>
    </row>
    <row r="25" spans="1:9" x14ac:dyDescent="0.25">
      <c r="A25" s="1"/>
      <c r="B25" s="16">
        <v>17</v>
      </c>
      <c r="C25" s="14"/>
      <c r="D25" s="25"/>
      <c r="E25" s="29">
        <v>1250</v>
      </c>
      <c r="F25" s="80"/>
      <c r="G25" s="23"/>
      <c r="H25" s="70"/>
      <c r="I25" s="27">
        <f t="shared" si="0"/>
        <v>-1250</v>
      </c>
    </row>
    <row r="26" spans="1:9" x14ac:dyDescent="0.25">
      <c r="A26" s="1"/>
      <c r="B26" s="16">
        <v>18</v>
      </c>
      <c r="C26" s="14"/>
      <c r="D26" s="25"/>
      <c r="E26" s="29">
        <v>1250</v>
      </c>
      <c r="F26" s="80">
        <v>5000</v>
      </c>
      <c r="G26" s="23">
        <v>648773</v>
      </c>
      <c r="H26" s="70">
        <v>45670</v>
      </c>
      <c r="I26" s="27">
        <f t="shared" si="0"/>
        <v>3750</v>
      </c>
    </row>
    <row r="27" spans="1:9" x14ac:dyDescent="0.25">
      <c r="A27" s="15"/>
      <c r="B27" s="16">
        <v>19</v>
      </c>
      <c r="C27" s="14"/>
      <c r="D27" s="25"/>
      <c r="E27" s="29">
        <v>1250</v>
      </c>
      <c r="F27" s="80">
        <v>1250</v>
      </c>
      <c r="G27" s="23">
        <v>883512</v>
      </c>
      <c r="H27" s="70">
        <v>45660</v>
      </c>
      <c r="I27" s="27">
        <f t="shared" si="0"/>
        <v>0</v>
      </c>
    </row>
    <row r="28" spans="1:9" x14ac:dyDescent="0.25">
      <c r="A28" s="15"/>
      <c r="B28" s="16">
        <v>20</v>
      </c>
      <c r="C28" s="14"/>
      <c r="D28" s="25"/>
      <c r="E28" s="29">
        <v>1250</v>
      </c>
      <c r="F28" s="80"/>
      <c r="G28" s="23"/>
      <c r="H28" s="70"/>
      <c r="I28" s="27">
        <f t="shared" si="0"/>
        <v>-1250</v>
      </c>
    </row>
    <row r="29" spans="1:9" x14ac:dyDescent="0.25">
      <c r="A29" s="2"/>
      <c r="B29" s="16">
        <v>21</v>
      </c>
      <c r="C29" s="14"/>
      <c r="D29" s="25"/>
      <c r="E29" s="29">
        <v>1250</v>
      </c>
      <c r="F29" s="80">
        <v>1250</v>
      </c>
      <c r="G29" s="23">
        <v>605508</v>
      </c>
      <c r="H29" s="70">
        <v>45679</v>
      </c>
      <c r="I29" s="27">
        <f t="shared" si="0"/>
        <v>0</v>
      </c>
    </row>
    <row r="30" spans="1:9" x14ac:dyDescent="0.25">
      <c r="A30" s="15"/>
      <c r="B30" s="16">
        <v>22</v>
      </c>
      <c r="C30" s="14"/>
      <c r="D30" s="25"/>
      <c r="E30" s="29">
        <v>1250</v>
      </c>
      <c r="F30" s="80"/>
      <c r="G30" s="23"/>
      <c r="H30" s="70"/>
      <c r="I30" s="27">
        <f t="shared" si="0"/>
        <v>-1250</v>
      </c>
    </row>
    <row r="31" spans="1:9" x14ac:dyDescent="0.25">
      <c r="A31" s="1"/>
      <c r="B31" s="16">
        <v>23</v>
      </c>
      <c r="C31" s="14"/>
      <c r="D31" s="25"/>
      <c r="E31" s="29">
        <v>1250</v>
      </c>
      <c r="F31" s="80"/>
      <c r="G31" s="23"/>
      <c r="H31" s="70"/>
      <c r="I31" s="27">
        <f t="shared" si="0"/>
        <v>-1250</v>
      </c>
    </row>
    <row r="32" spans="1:9" x14ac:dyDescent="0.25">
      <c r="A32" s="1"/>
      <c r="B32" s="16">
        <v>24</v>
      </c>
      <c r="C32" s="14"/>
      <c r="D32" s="25"/>
      <c r="E32" s="29">
        <v>1250</v>
      </c>
      <c r="F32" s="80">
        <v>1250</v>
      </c>
      <c r="G32" s="23">
        <v>886558</v>
      </c>
      <c r="H32" s="70">
        <v>45679</v>
      </c>
      <c r="I32" s="27">
        <f t="shared" si="0"/>
        <v>0</v>
      </c>
    </row>
    <row r="33" spans="1:9" x14ac:dyDescent="0.25">
      <c r="A33" s="2"/>
      <c r="B33" s="16">
        <v>25</v>
      </c>
      <c r="C33" s="14"/>
      <c r="D33" s="25"/>
      <c r="E33" s="29">
        <v>1250</v>
      </c>
      <c r="F33" s="80"/>
      <c r="G33" s="23"/>
      <c r="H33" s="70"/>
      <c r="I33" s="27">
        <f t="shared" si="0"/>
        <v>-1250</v>
      </c>
    </row>
    <row r="34" spans="1:9" x14ac:dyDescent="0.25">
      <c r="A34" s="1"/>
      <c r="B34" s="16">
        <v>26</v>
      </c>
      <c r="C34" s="14"/>
      <c r="D34" s="25"/>
      <c r="E34" s="29">
        <v>1250</v>
      </c>
      <c r="F34" s="80"/>
      <c r="G34" s="23"/>
      <c r="H34" s="70"/>
      <c r="I34" s="27">
        <f t="shared" si="0"/>
        <v>-1250</v>
      </c>
    </row>
    <row r="35" spans="1:9" x14ac:dyDescent="0.25">
      <c r="A35" s="1"/>
      <c r="B35" s="16" t="s">
        <v>54</v>
      </c>
      <c r="C35" s="14"/>
      <c r="D35" s="25"/>
      <c r="E35" s="29">
        <v>1250</v>
      </c>
      <c r="F35" s="80"/>
      <c r="G35" s="23"/>
      <c r="H35" s="70"/>
      <c r="I35" s="27">
        <f t="shared" si="0"/>
        <v>-1250</v>
      </c>
    </row>
    <row r="36" spans="1:9" x14ac:dyDescent="0.25">
      <c r="A36" s="1"/>
      <c r="B36" s="16">
        <v>27</v>
      </c>
      <c r="C36" s="14"/>
      <c r="D36" s="25"/>
      <c r="E36" s="29">
        <v>1250</v>
      </c>
      <c r="F36" s="80">
        <v>1250</v>
      </c>
      <c r="G36" s="23">
        <v>113601</v>
      </c>
      <c r="H36" s="70">
        <v>45667</v>
      </c>
      <c r="I36" s="27">
        <f t="shared" si="0"/>
        <v>0</v>
      </c>
    </row>
    <row r="37" spans="1:9" x14ac:dyDescent="0.25">
      <c r="A37" s="1"/>
      <c r="B37" s="16">
        <v>28</v>
      </c>
      <c r="C37" s="14"/>
      <c r="D37" s="25"/>
      <c r="E37" s="29">
        <v>1250</v>
      </c>
      <c r="F37" s="80"/>
      <c r="G37" s="23"/>
      <c r="H37" s="70"/>
      <c r="I37" s="27">
        <f t="shared" si="0"/>
        <v>-1250</v>
      </c>
    </row>
    <row r="38" spans="1:9" x14ac:dyDescent="0.25">
      <c r="A38" s="15"/>
      <c r="B38" s="16">
        <v>29</v>
      </c>
      <c r="C38" s="65"/>
      <c r="D38" s="25"/>
      <c r="E38" s="29">
        <v>1250</v>
      </c>
      <c r="F38" s="80"/>
      <c r="G38" s="23"/>
      <c r="H38" s="70"/>
      <c r="I38" s="27">
        <f t="shared" si="0"/>
        <v>-1250</v>
      </c>
    </row>
    <row r="39" spans="1:9" x14ac:dyDescent="0.25">
      <c r="A39" s="15"/>
      <c r="B39" s="16">
        <v>30</v>
      </c>
      <c r="C39" s="65"/>
      <c r="D39" s="25"/>
      <c r="E39" s="29"/>
      <c r="F39" s="80"/>
      <c r="G39" s="23"/>
      <c r="H39" s="70"/>
      <c r="I39" s="27">
        <f t="shared" si="0"/>
        <v>0</v>
      </c>
    </row>
    <row r="40" spans="1:9" x14ac:dyDescent="0.25">
      <c r="A40" s="15"/>
      <c r="B40" s="16">
        <v>31</v>
      </c>
      <c r="C40" s="14"/>
      <c r="D40" s="25"/>
      <c r="E40" s="29">
        <v>1250</v>
      </c>
      <c r="F40" s="80"/>
      <c r="G40" s="23"/>
      <c r="H40" s="70"/>
      <c r="I40" s="27">
        <f t="shared" si="0"/>
        <v>-1250</v>
      </c>
    </row>
    <row r="41" spans="1:9" x14ac:dyDescent="0.25">
      <c r="A41" s="15"/>
      <c r="B41" s="16">
        <v>32</v>
      </c>
      <c r="C41" s="14"/>
      <c r="D41" s="25"/>
      <c r="E41" s="29">
        <v>1250</v>
      </c>
      <c r="F41" s="80"/>
      <c r="G41" s="23"/>
      <c r="H41" s="70"/>
      <c r="I41" s="27">
        <f t="shared" si="0"/>
        <v>-1250</v>
      </c>
    </row>
    <row r="42" spans="1:9" x14ac:dyDescent="0.25">
      <c r="A42" s="2"/>
      <c r="B42" s="16">
        <v>33</v>
      </c>
      <c r="C42" s="14"/>
      <c r="D42" s="25"/>
      <c r="E42" s="29">
        <v>1250</v>
      </c>
      <c r="F42" s="80"/>
      <c r="G42" s="23"/>
      <c r="H42" s="70"/>
      <c r="I42" s="27">
        <f t="shared" si="0"/>
        <v>-1250</v>
      </c>
    </row>
    <row r="43" spans="1:9" x14ac:dyDescent="0.25">
      <c r="A43" s="1"/>
      <c r="B43" s="16">
        <v>34</v>
      </c>
      <c r="C43" s="14"/>
      <c r="D43" s="25"/>
      <c r="E43" s="29">
        <v>1250</v>
      </c>
      <c r="F43" s="80"/>
      <c r="G43" s="23"/>
      <c r="H43" s="70"/>
      <c r="I43" s="27">
        <f t="shared" si="0"/>
        <v>-1250</v>
      </c>
    </row>
    <row r="44" spans="1:9" x14ac:dyDescent="0.25">
      <c r="A44" s="15"/>
      <c r="B44" s="16">
        <v>35</v>
      </c>
      <c r="C44" s="65"/>
      <c r="D44" s="25"/>
      <c r="E44" s="29">
        <v>1250</v>
      </c>
      <c r="F44" s="80"/>
      <c r="G44" s="23"/>
      <c r="H44" s="70"/>
      <c r="I44" s="27">
        <f t="shared" si="0"/>
        <v>-1250</v>
      </c>
    </row>
    <row r="45" spans="1:9" x14ac:dyDescent="0.25">
      <c r="A45" s="15"/>
      <c r="B45" s="16">
        <v>36</v>
      </c>
      <c r="C45" s="65"/>
      <c r="D45" s="25"/>
      <c r="E45" s="29">
        <v>1250</v>
      </c>
      <c r="F45" s="80">
        <v>7200</v>
      </c>
      <c r="G45" s="23">
        <v>957320</v>
      </c>
      <c r="H45" s="70">
        <v>45678</v>
      </c>
      <c r="I45" s="27">
        <f t="shared" si="0"/>
        <v>5950</v>
      </c>
    </row>
    <row r="46" spans="1:9" x14ac:dyDescent="0.25">
      <c r="A46" s="3"/>
      <c r="B46" s="16">
        <v>37</v>
      </c>
      <c r="C46" s="14"/>
      <c r="D46" s="25"/>
      <c r="E46" s="29">
        <v>1250</v>
      </c>
      <c r="F46" s="80"/>
      <c r="G46" s="23"/>
      <c r="H46" s="70"/>
      <c r="I46" s="27">
        <f t="shared" si="0"/>
        <v>-1250</v>
      </c>
    </row>
    <row r="47" spans="1:9" x14ac:dyDescent="0.25">
      <c r="A47" s="1"/>
      <c r="B47" s="16">
        <v>38</v>
      </c>
      <c r="C47" s="65"/>
      <c r="D47" s="25"/>
      <c r="E47" s="29">
        <v>1250</v>
      </c>
      <c r="F47" s="80"/>
      <c r="G47" s="23"/>
      <c r="H47" s="70"/>
      <c r="I47" s="27">
        <f t="shared" si="0"/>
        <v>-1250</v>
      </c>
    </row>
    <row r="48" spans="1:9" x14ac:dyDescent="0.25">
      <c r="A48" s="1"/>
      <c r="B48" s="16">
        <v>39</v>
      </c>
      <c r="C48" s="14"/>
      <c r="D48" s="25"/>
      <c r="E48" s="29">
        <v>1250</v>
      </c>
      <c r="F48" s="80"/>
      <c r="G48" s="23"/>
      <c r="H48" s="70"/>
      <c r="I48" s="27">
        <f t="shared" si="0"/>
        <v>-1250</v>
      </c>
    </row>
    <row r="49" spans="1:9" x14ac:dyDescent="0.25">
      <c r="A49" s="1"/>
      <c r="B49" s="16">
        <v>40</v>
      </c>
      <c r="C49" s="14"/>
      <c r="D49" s="25"/>
      <c r="E49" s="59">
        <v>1250</v>
      </c>
      <c r="F49" s="80"/>
      <c r="G49" s="23"/>
      <c r="H49" s="70"/>
      <c r="I49" s="27">
        <f t="shared" si="0"/>
        <v>-1250</v>
      </c>
    </row>
    <row r="50" spans="1:9" x14ac:dyDescent="0.25">
      <c r="A50" s="1"/>
      <c r="B50" s="16">
        <v>41</v>
      </c>
      <c r="C50" s="14"/>
      <c r="D50" s="25"/>
      <c r="E50" s="29">
        <v>1250</v>
      </c>
      <c r="F50" s="80"/>
      <c r="G50" s="23"/>
      <c r="H50" s="70"/>
      <c r="I50" s="27">
        <f t="shared" si="0"/>
        <v>-1250</v>
      </c>
    </row>
    <row r="51" spans="1:9" x14ac:dyDescent="0.25">
      <c r="A51" s="1"/>
      <c r="B51" s="16">
        <v>42</v>
      </c>
      <c r="C51" s="14"/>
      <c r="D51" s="25"/>
      <c r="E51" s="29">
        <v>1250</v>
      </c>
      <c r="F51" s="80"/>
      <c r="G51" s="23"/>
      <c r="H51" s="70"/>
      <c r="I51" s="27">
        <f t="shared" si="0"/>
        <v>-1250</v>
      </c>
    </row>
    <row r="52" spans="1:9" x14ac:dyDescent="0.25">
      <c r="A52" s="1"/>
      <c r="B52" s="16">
        <v>43</v>
      </c>
      <c r="C52" s="14"/>
      <c r="D52" s="25"/>
      <c r="E52" s="29">
        <v>1250</v>
      </c>
      <c r="F52" s="80"/>
      <c r="G52" s="23"/>
      <c r="H52" s="70"/>
      <c r="I52" s="27">
        <f t="shared" si="0"/>
        <v>-1250</v>
      </c>
    </row>
    <row r="53" spans="1:9" x14ac:dyDescent="0.25">
      <c r="A53" s="1"/>
      <c r="B53" s="16">
        <v>44</v>
      </c>
      <c r="C53" s="14"/>
      <c r="D53" s="16"/>
      <c r="E53" s="29">
        <v>1250</v>
      </c>
      <c r="F53" s="80"/>
      <c r="G53" s="23"/>
      <c r="H53" s="70"/>
      <c r="I53" s="27">
        <f t="shared" si="0"/>
        <v>-1250</v>
      </c>
    </row>
    <row r="54" spans="1:9" x14ac:dyDescent="0.25">
      <c r="A54" s="2"/>
      <c r="B54" s="16">
        <v>45</v>
      </c>
      <c r="C54" s="14"/>
      <c r="D54" s="25"/>
      <c r="E54" s="29">
        <v>1250</v>
      </c>
      <c r="F54" s="80"/>
      <c r="G54" s="23"/>
      <c r="H54" s="70"/>
      <c r="I54" s="27">
        <f t="shared" si="0"/>
        <v>-1250</v>
      </c>
    </row>
    <row r="55" spans="1:9" x14ac:dyDescent="0.25">
      <c r="A55" s="1"/>
      <c r="B55" s="16">
        <v>46</v>
      </c>
      <c r="C55" s="14"/>
      <c r="D55" s="25"/>
      <c r="E55" s="29">
        <v>1250</v>
      </c>
      <c r="F55" s="80"/>
      <c r="G55" s="23"/>
      <c r="H55" s="70"/>
      <c r="I55" s="27">
        <f t="shared" si="0"/>
        <v>-1250</v>
      </c>
    </row>
    <row r="56" spans="1:9" x14ac:dyDescent="0.25">
      <c r="A56" s="2"/>
      <c r="B56" s="16">
        <v>47</v>
      </c>
      <c r="C56" s="14"/>
      <c r="D56" s="25"/>
      <c r="E56" s="29">
        <v>1250</v>
      </c>
      <c r="F56" s="80"/>
      <c r="G56" s="23"/>
      <c r="H56" s="70"/>
      <c r="I56" s="27">
        <f t="shared" si="0"/>
        <v>-1250</v>
      </c>
    </row>
    <row r="57" spans="1:9" x14ac:dyDescent="0.25">
      <c r="A57" s="1"/>
      <c r="B57" s="16">
        <v>48</v>
      </c>
      <c r="C57" s="14"/>
      <c r="D57" s="25"/>
      <c r="E57" s="29">
        <v>1250</v>
      </c>
      <c r="F57" s="80">
        <v>2500</v>
      </c>
      <c r="G57" s="23">
        <v>385625</v>
      </c>
      <c r="H57" s="70">
        <v>45670</v>
      </c>
      <c r="I57" s="27">
        <f t="shared" si="0"/>
        <v>1250</v>
      </c>
    </row>
    <row r="58" spans="1:9" x14ac:dyDescent="0.25">
      <c r="A58" s="15"/>
      <c r="B58" s="16">
        <v>49</v>
      </c>
      <c r="C58" s="14"/>
      <c r="D58" s="25"/>
      <c r="E58" s="29">
        <v>1250</v>
      </c>
      <c r="F58" s="80"/>
      <c r="G58" s="23"/>
      <c r="H58" s="70"/>
      <c r="I58" s="27">
        <f t="shared" si="0"/>
        <v>-1250</v>
      </c>
    </row>
    <row r="59" spans="1:9" x14ac:dyDescent="0.25">
      <c r="A59" s="15"/>
      <c r="B59" s="16">
        <v>50</v>
      </c>
      <c r="C59" s="14"/>
      <c r="D59" s="25"/>
      <c r="E59" s="29">
        <v>1250</v>
      </c>
      <c r="F59" s="80"/>
      <c r="G59" s="23"/>
      <c r="H59" s="70"/>
      <c r="I59" s="27">
        <f t="shared" si="0"/>
        <v>-1250</v>
      </c>
    </row>
    <row r="60" spans="1:9" x14ac:dyDescent="0.25">
      <c r="A60" s="1"/>
      <c r="B60" s="16">
        <v>51.52</v>
      </c>
      <c r="C60" s="14"/>
      <c r="D60" s="25"/>
      <c r="E60" s="29">
        <v>1250</v>
      </c>
      <c r="F60" s="80">
        <v>1250</v>
      </c>
      <c r="G60" s="23">
        <v>471170</v>
      </c>
      <c r="H60" s="70">
        <v>45679</v>
      </c>
      <c r="I60" s="27">
        <f t="shared" si="0"/>
        <v>0</v>
      </c>
    </row>
    <row r="61" spans="1:9" x14ac:dyDescent="0.25">
      <c r="A61" s="15"/>
      <c r="B61" s="16">
        <v>53</v>
      </c>
      <c r="C61" s="14"/>
      <c r="D61" s="25"/>
      <c r="E61" s="29">
        <v>1250</v>
      </c>
      <c r="F61" s="80"/>
      <c r="G61" s="23"/>
      <c r="H61" s="70"/>
      <c r="I61" s="27">
        <f t="shared" si="0"/>
        <v>-1250</v>
      </c>
    </row>
    <row r="62" spans="1:9" x14ac:dyDescent="0.25">
      <c r="A62" s="15"/>
      <c r="B62" s="16">
        <v>54.55</v>
      </c>
      <c r="C62" s="14"/>
      <c r="D62" s="25"/>
      <c r="E62" s="29">
        <v>1250</v>
      </c>
      <c r="F62" s="80"/>
      <c r="G62" s="23"/>
      <c r="H62" s="70"/>
      <c r="I62" s="27">
        <f t="shared" si="0"/>
        <v>-1250</v>
      </c>
    </row>
    <row r="63" spans="1:9" x14ac:dyDescent="0.25">
      <c r="A63" s="1"/>
      <c r="B63" s="16">
        <v>56</v>
      </c>
      <c r="C63" s="14"/>
      <c r="D63" s="25"/>
      <c r="E63" s="59">
        <v>1250</v>
      </c>
      <c r="F63" s="80"/>
      <c r="G63" s="23"/>
      <c r="H63" s="70"/>
      <c r="I63" s="27">
        <f t="shared" si="0"/>
        <v>-1250</v>
      </c>
    </row>
    <row r="64" spans="1:9" x14ac:dyDescent="0.25">
      <c r="A64" s="1"/>
      <c r="B64" s="16">
        <v>57</v>
      </c>
      <c r="C64" s="14"/>
      <c r="D64" s="25"/>
      <c r="E64" s="59">
        <v>1250</v>
      </c>
      <c r="F64" s="80"/>
      <c r="G64" s="23"/>
      <c r="H64" s="70"/>
      <c r="I64" s="27">
        <f t="shared" si="0"/>
        <v>-1250</v>
      </c>
    </row>
    <row r="65" spans="1:9" x14ac:dyDescent="0.25">
      <c r="A65" s="1"/>
      <c r="B65" s="16" t="s">
        <v>52</v>
      </c>
      <c r="C65" s="14"/>
      <c r="D65" s="25"/>
      <c r="E65" s="59">
        <v>1250</v>
      </c>
      <c r="F65" s="80"/>
      <c r="G65" s="23"/>
      <c r="H65" s="70"/>
      <c r="I65" s="27">
        <f t="shared" si="0"/>
        <v>-1250</v>
      </c>
    </row>
    <row r="66" spans="1:9" x14ac:dyDescent="0.25">
      <c r="A66" s="1"/>
      <c r="B66" s="16">
        <v>58</v>
      </c>
      <c r="C66" s="14"/>
      <c r="D66" s="25"/>
      <c r="E66" s="59">
        <v>1250</v>
      </c>
      <c r="F66" s="80">
        <v>3750</v>
      </c>
      <c r="G66" s="23">
        <v>786787.67484999995</v>
      </c>
      <c r="H66" s="70" t="s">
        <v>69</v>
      </c>
      <c r="I66" s="27">
        <f t="shared" si="0"/>
        <v>2500</v>
      </c>
    </row>
    <row r="67" spans="1:9" x14ac:dyDescent="0.25">
      <c r="A67" s="1"/>
      <c r="B67" s="16">
        <v>59</v>
      </c>
      <c r="C67" s="14"/>
      <c r="D67" s="25"/>
      <c r="E67" s="59">
        <v>1250</v>
      </c>
      <c r="F67" s="80">
        <v>1250</v>
      </c>
      <c r="G67" s="23">
        <v>158760</v>
      </c>
      <c r="H67" s="70">
        <v>45669</v>
      </c>
      <c r="I67" s="27">
        <f t="shared" si="0"/>
        <v>0</v>
      </c>
    </row>
    <row r="68" spans="1:9" x14ac:dyDescent="0.25">
      <c r="A68" s="1"/>
      <c r="B68" s="16">
        <v>60</v>
      </c>
      <c r="C68" s="14"/>
      <c r="D68" s="25"/>
      <c r="E68" s="59">
        <v>1250</v>
      </c>
      <c r="F68" s="80"/>
      <c r="G68" s="23"/>
      <c r="H68" s="70"/>
      <c r="I68" s="27">
        <f t="shared" si="0"/>
        <v>-1250</v>
      </c>
    </row>
    <row r="69" spans="1:9" x14ac:dyDescent="0.25">
      <c r="A69" s="1"/>
      <c r="B69" s="16">
        <v>61</v>
      </c>
      <c r="C69" s="14"/>
      <c r="D69" s="25"/>
      <c r="E69" s="59">
        <v>1250</v>
      </c>
      <c r="F69" s="80"/>
      <c r="G69" s="23"/>
      <c r="H69" s="70"/>
      <c r="I69" s="27">
        <f t="shared" si="0"/>
        <v>-1250</v>
      </c>
    </row>
    <row r="70" spans="1:9" x14ac:dyDescent="0.25">
      <c r="A70" s="1"/>
      <c r="B70" s="16">
        <v>62</v>
      </c>
      <c r="C70" s="14"/>
      <c r="D70" s="25"/>
      <c r="E70" s="59">
        <v>1250</v>
      </c>
      <c r="F70" s="80"/>
      <c r="G70" s="23"/>
      <c r="H70" s="70"/>
      <c r="I70" s="27">
        <f t="shared" si="0"/>
        <v>-1250</v>
      </c>
    </row>
    <row r="71" spans="1:9" x14ac:dyDescent="0.25">
      <c r="A71" s="1"/>
      <c r="B71" s="16">
        <v>63</v>
      </c>
      <c r="C71" s="14"/>
      <c r="D71" s="25"/>
      <c r="E71" s="29">
        <v>1250</v>
      </c>
      <c r="F71" s="80"/>
      <c r="G71" s="23"/>
      <c r="H71" s="70"/>
      <c r="I71" s="27">
        <f t="shared" si="0"/>
        <v>-1250</v>
      </c>
    </row>
    <row r="72" spans="1:9" x14ac:dyDescent="0.25">
      <c r="A72" s="1"/>
      <c r="B72" s="16">
        <v>64</v>
      </c>
      <c r="C72" s="14"/>
      <c r="D72" s="25"/>
      <c r="E72" s="29">
        <v>1250</v>
      </c>
      <c r="F72" s="80"/>
      <c r="G72" s="23"/>
      <c r="H72" s="70"/>
      <c r="I72" s="27">
        <f t="shared" ref="I72:I139" si="1">F72-E72</f>
        <v>-1250</v>
      </c>
    </row>
    <row r="73" spans="1:9" x14ac:dyDescent="0.25">
      <c r="A73" s="3"/>
      <c r="B73" s="16">
        <v>65</v>
      </c>
      <c r="C73" s="14"/>
      <c r="D73" s="25"/>
      <c r="E73" s="59"/>
      <c r="F73" s="80"/>
      <c r="G73" s="23"/>
      <c r="H73" s="70"/>
      <c r="I73" s="27">
        <f t="shared" si="1"/>
        <v>0</v>
      </c>
    </row>
    <row r="74" spans="1:9" x14ac:dyDescent="0.25">
      <c r="A74" s="1"/>
      <c r="B74" s="16">
        <v>66</v>
      </c>
      <c r="C74" s="14"/>
      <c r="D74" s="25"/>
      <c r="E74" s="59">
        <v>1250</v>
      </c>
      <c r="F74" s="80"/>
      <c r="G74" s="23"/>
      <c r="H74" s="70"/>
      <c r="I74" s="27">
        <f t="shared" si="1"/>
        <v>-1250</v>
      </c>
    </row>
    <row r="75" spans="1:9" x14ac:dyDescent="0.25">
      <c r="A75" s="1"/>
      <c r="B75" s="16">
        <v>67</v>
      </c>
      <c r="C75" s="14"/>
      <c r="D75" s="25"/>
      <c r="E75" s="29">
        <v>1250</v>
      </c>
      <c r="F75" s="80"/>
      <c r="G75" s="23"/>
      <c r="H75" s="70"/>
      <c r="I75" s="27">
        <f t="shared" si="1"/>
        <v>-1250</v>
      </c>
    </row>
    <row r="76" spans="1:9" x14ac:dyDescent="0.25">
      <c r="A76" s="1"/>
      <c r="B76" s="16">
        <v>68</v>
      </c>
      <c r="C76" s="14"/>
      <c r="D76" s="25"/>
      <c r="E76" s="29">
        <v>1250</v>
      </c>
      <c r="F76" s="80">
        <v>1250</v>
      </c>
      <c r="G76" s="23">
        <v>2123</v>
      </c>
      <c r="H76" s="70">
        <v>45660</v>
      </c>
      <c r="I76" s="27">
        <f t="shared" si="1"/>
        <v>0</v>
      </c>
    </row>
    <row r="77" spans="1:9" x14ac:dyDescent="0.25">
      <c r="A77" s="1"/>
      <c r="B77" s="16">
        <v>69</v>
      </c>
      <c r="C77" s="14"/>
      <c r="D77" s="25"/>
      <c r="E77" s="29">
        <v>1250</v>
      </c>
      <c r="F77" s="80">
        <v>1250</v>
      </c>
      <c r="G77" s="23">
        <v>150914</v>
      </c>
      <c r="H77" s="70">
        <v>45660</v>
      </c>
      <c r="I77" s="27">
        <f t="shared" si="1"/>
        <v>0</v>
      </c>
    </row>
    <row r="78" spans="1:9" x14ac:dyDescent="0.25">
      <c r="A78" s="1"/>
      <c r="B78" s="16">
        <v>70</v>
      </c>
      <c r="C78" s="14"/>
      <c r="D78" s="25"/>
      <c r="E78" s="29">
        <v>1250</v>
      </c>
      <c r="F78" s="80"/>
      <c r="G78" s="23"/>
      <c r="H78" s="70"/>
      <c r="I78" s="27">
        <f t="shared" si="1"/>
        <v>-1250</v>
      </c>
    </row>
    <row r="79" spans="1:9" x14ac:dyDescent="0.25">
      <c r="A79" s="1"/>
      <c r="B79" s="16">
        <v>71</v>
      </c>
      <c r="C79" s="14"/>
      <c r="D79" s="25"/>
      <c r="E79" s="29">
        <v>1250</v>
      </c>
      <c r="F79" s="80"/>
      <c r="G79" s="23"/>
      <c r="H79" s="70"/>
      <c r="I79" s="27">
        <f t="shared" si="1"/>
        <v>-1250</v>
      </c>
    </row>
    <row r="80" spans="1:9" x14ac:dyDescent="0.25">
      <c r="A80" s="1"/>
      <c r="B80" s="16">
        <v>72</v>
      </c>
      <c r="C80" s="14"/>
      <c r="D80" s="25"/>
      <c r="E80" s="29">
        <v>1250</v>
      </c>
      <c r="F80" s="80"/>
      <c r="G80" s="23"/>
      <c r="H80" s="70"/>
      <c r="I80" s="27">
        <f t="shared" si="1"/>
        <v>-1250</v>
      </c>
    </row>
    <row r="81" spans="1:9" x14ac:dyDescent="0.25">
      <c r="A81" s="1"/>
      <c r="B81" s="16">
        <v>73</v>
      </c>
      <c r="C81" s="14"/>
      <c r="D81" s="25"/>
      <c r="E81" s="59">
        <v>1250</v>
      </c>
      <c r="F81" s="80">
        <v>10000</v>
      </c>
      <c r="G81" s="23">
        <v>58261</v>
      </c>
      <c r="H81" s="70">
        <v>45670</v>
      </c>
      <c r="I81" s="27">
        <f t="shared" si="1"/>
        <v>8750</v>
      </c>
    </row>
    <row r="82" spans="1:9" x14ac:dyDescent="0.25">
      <c r="A82" s="1"/>
      <c r="B82" s="16">
        <v>74</v>
      </c>
      <c r="C82" s="14"/>
      <c r="D82" s="25"/>
      <c r="E82" s="59">
        <v>1250</v>
      </c>
      <c r="F82" s="80"/>
      <c r="G82" s="23"/>
      <c r="H82" s="70"/>
      <c r="I82" s="27">
        <f t="shared" si="1"/>
        <v>-1250</v>
      </c>
    </row>
    <row r="83" spans="1:9" x14ac:dyDescent="0.25">
      <c r="A83" s="1"/>
      <c r="B83" s="16">
        <v>75</v>
      </c>
      <c r="C83" s="14"/>
      <c r="D83" s="25"/>
      <c r="E83" s="59"/>
      <c r="F83" s="80"/>
      <c r="G83" s="23"/>
      <c r="H83" s="70"/>
      <c r="I83" s="27">
        <f t="shared" si="1"/>
        <v>0</v>
      </c>
    </row>
    <row r="84" spans="1:9" x14ac:dyDescent="0.25">
      <c r="A84" s="1"/>
      <c r="B84" s="16">
        <v>76</v>
      </c>
      <c r="C84" s="14"/>
      <c r="D84" s="25"/>
      <c r="E84" s="59">
        <v>1250</v>
      </c>
      <c r="F84" s="80"/>
      <c r="G84" s="23"/>
      <c r="H84" s="70"/>
      <c r="I84" s="27">
        <f t="shared" si="1"/>
        <v>-1250</v>
      </c>
    </row>
    <row r="85" spans="1:9" x14ac:dyDescent="0.25">
      <c r="A85" s="1"/>
      <c r="B85" s="16">
        <v>77</v>
      </c>
      <c r="C85" s="14"/>
      <c r="D85" s="25"/>
      <c r="E85" s="59">
        <v>1250</v>
      </c>
      <c r="F85" s="80"/>
      <c r="G85" s="23"/>
      <c r="H85" s="70"/>
      <c r="I85" s="27">
        <f t="shared" si="1"/>
        <v>-1250</v>
      </c>
    </row>
    <row r="86" spans="1:9" x14ac:dyDescent="0.25">
      <c r="A86" s="1"/>
      <c r="B86" s="16">
        <v>78</v>
      </c>
      <c r="C86" s="14"/>
      <c r="D86" s="25"/>
      <c r="E86" s="59">
        <v>1250</v>
      </c>
      <c r="F86" s="80"/>
      <c r="G86" s="23"/>
      <c r="H86" s="70"/>
      <c r="I86" s="27">
        <f t="shared" si="1"/>
        <v>-1250</v>
      </c>
    </row>
    <row r="87" spans="1:9" x14ac:dyDescent="0.25">
      <c r="A87" s="1"/>
      <c r="B87" s="16">
        <v>79</v>
      </c>
      <c r="C87" s="14"/>
      <c r="D87" s="25"/>
      <c r="E87" s="59">
        <v>1250</v>
      </c>
      <c r="F87" s="80">
        <v>1250</v>
      </c>
      <c r="G87" s="23">
        <v>500034</v>
      </c>
      <c r="H87" s="70">
        <v>45666</v>
      </c>
      <c r="I87" s="27">
        <f t="shared" si="1"/>
        <v>0</v>
      </c>
    </row>
    <row r="88" spans="1:9" x14ac:dyDescent="0.25">
      <c r="A88" s="1"/>
      <c r="B88" s="16">
        <v>80</v>
      </c>
      <c r="C88" s="14"/>
      <c r="D88" s="25"/>
      <c r="E88" s="59">
        <v>1250</v>
      </c>
      <c r="F88" s="80">
        <v>1250</v>
      </c>
      <c r="G88" s="23">
        <v>516532</v>
      </c>
      <c r="H88" s="70">
        <v>45685</v>
      </c>
      <c r="I88" s="27">
        <f t="shared" si="1"/>
        <v>0</v>
      </c>
    </row>
    <row r="89" spans="1:9" x14ac:dyDescent="0.25">
      <c r="A89" s="1"/>
      <c r="B89" s="16">
        <v>81</v>
      </c>
      <c r="C89" s="14"/>
      <c r="D89" s="25"/>
      <c r="E89" s="59">
        <v>1250</v>
      </c>
      <c r="F89" s="80"/>
      <c r="G89" s="23"/>
      <c r="H89" s="70"/>
      <c r="I89" s="27">
        <f t="shared" si="1"/>
        <v>-1250</v>
      </c>
    </row>
    <row r="90" spans="1:9" x14ac:dyDescent="0.25">
      <c r="A90" s="1"/>
      <c r="B90" s="16">
        <v>82</v>
      </c>
      <c r="C90" s="14"/>
      <c r="D90" s="25"/>
      <c r="E90" s="59">
        <v>1250</v>
      </c>
      <c r="F90" s="80">
        <v>1250</v>
      </c>
      <c r="G90" s="23">
        <v>120127</v>
      </c>
      <c r="H90" s="70">
        <v>45660</v>
      </c>
      <c r="I90" s="27">
        <f t="shared" si="1"/>
        <v>0</v>
      </c>
    </row>
    <row r="91" spans="1:9" x14ac:dyDescent="0.25">
      <c r="A91" s="3"/>
      <c r="B91" s="16">
        <v>83</v>
      </c>
      <c r="C91" s="14"/>
      <c r="D91" s="25"/>
      <c r="E91" s="59"/>
      <c r="F91" s="80"/>
      <c r="G91" s="23"/>
      <c r="H91" s="70"/>
      <c r="I91" s="27">
        <f t="shared" si="1"/>
        <v>0</v>
      </c>
    </row>
    <row r="92" spans="1:9" x14ac:dyDescent="0.25">
      <c r="A92" s="1"/>
      <c r="B92" s="16">
        <v>84</v>
      </c>
      <c r="C92" s="14"/>
      <c r="D92" s="25"/>
      <c r="E92" s="59">
        <v>1250</v>
      </c>
      <c r="F92" s="80">
        <v>1250</v>
      </c>
      <c r="G92" s="23">
        <v>224233</v>
      </c>
      <c r="H92" s="70">
        <v>45684</v>
      </c>
      <c r="I92" s="27">
        <f t="shared" si="1"/>
        <v>0</v>
      </c>
    </row>
    <row r="93" spans="1:9" x14ac:dyDescent="0.25">
      <c r="A93" s="1"/>
      <c r="B93" s="16">
        <v>85</v>
      </c>
      <c r="C93" s="14"/>
      <c r="D93" s="25"/>
      <c r="E93" s="59">
        <v>1250</v>
      </c>
      <c r="F93" s="80"/>
      <c r="G93" s="23"/>
      <c r="H93" s="70"/>
      <c r="I93" s="27">
        <f t="shared" si="1"/>
        <v>-1250</v>
      </c>
    </row>
    <row r="94" spans="1:9" x14ac:dyDescent="0.25">
      <c r="A94" s="1"/>
      <c r="B94" s="16">
        <v>86</v>
      </c>
      <c r="C94" s="14"/>
      <c r="D94" s="25"/>
      <c r="E94" s="59">
        <v>1250</v>
      </c>
      <c r="F94" s="80"/>
      <c r="G94" s="23"/>
      <c r="H94" s="70"/>
      <c r="I94" s="27">
        <f t="shared" si="1"/>
        <v>-1250</v>
      </c>
    </row>
    <row r="95" spans="1:9" x14ac:dyDescent="0.25">
      <c r="A95" s="1"/>
      <c r="B95" s="16">
        <v>87</v>
      </c>
      <c r="C95" s="14"/>
      <c r="D95" s="25"/>
      <c r="E95" s="59">
        <v>1250</v>
      </c>
      <c r="F95" s="80"/>
      <c r="G95" s="23"/>
      <c r="H95" s="70"/>
      <c r="I95" s="27">
        <f t="shared" si="1"/>
        <v>-1250</v>
      </c>
    </row>
    <row r="96" spans="1:9" x14ac:dyDescent="0.25">
      <c r="A96" s="1"/>
      <c r="B96" s="16">
        <v>88</v>
      </c>
      <c r="C96" s="14"/>
      <c r="D96" s="25"/>
      <c r="E96" s="59"/>
      <c r="F96" s="80"/>
      <c r="G96" s="23"/>
      <c r="H96" s="70"/>
      <c r="I96" s="27">
        <f t="shared" si="1"/>
        <v>0</v>
      </c>
    </row>
    <row r="97" spans="1:9" x14ac:dyDescent="0.25">
      <c r="A97" s="1"/>
      <c r="B97" s="16" t="s">
        <v>56</v>
      </c>
      <c r="C97" s="14"/>
      <c r="D97" s="25"/>
      <c r="E97" s="59">
        <v>1250</v>
      </c>
      <c r="F97" s="80"/>
      <c r="G97" s="23"/>
      <c r="H97" s="70"/>
      <c r="I97" s="27">
        <f t="shared" si="1"/>
        <v>-1250</v>
      </c>
    </row>
    <row r="98" spans="1:9" x14ac:dyDescent="0.25">
      <c r="A98" s="1"/>
      <c r="B98" s="16">
        <v>89</v>
      </c>
      <c r="C98" s="14"/>
      <c r="D98" s="25"/>
      <c r="E98" s="59">
        <v>1250</v>
      </c>
      <c r="F98" s="80"/>
      <c r="G98" s="23"/>
      <c r="H98" s="70"/>
      <c r="I98" s="27">
        <f t="shared" si="1"/>
        <v>-1250</v>
      </c>
    </row>
    <row r="99" spans="1:9" x14ac:dyDescent="0.25">
      <c r="A99" s="1"/>
      <c r="B99" s="16">
        <v>90</v>
      </c>
      <c r="C99" s="14"/>
      <c r="D99" s="25"/>
      <c r="E99" s="59">
        <v>1250</v>
      </c>
      <c r="F99" s="80"/>
      <c r="G99" s="23"/>
      <c r="H99" s="70"/>
      <c r="I99" s="27">
        <f t="shared" si="1"/>
        <v>-1250</v>
      </c>
    </row>
    <row r="100" spans="1:9" x14ac:dyDescent="0.25">
      <c r="A100" s="1"/>
      <c r="B100" s="16">
        <v>91</v>
      </c>
      <c r="C100" s="14"/>
      <c r="D100" s="25"/>
      <c r="E100" s="59"/>
      <c r="F100" s="80"/>
      <c r="G100" s="23"/>
      <c r="H100" s="70"/>
      <c r="I100" s="27">
        <f t="shared" si="1"/>
        <v>0</v>
      </c>
    </row>
    <row r="101" spans="1:9" x14ac:dyDescent="0.25">
      <c r="A101" s="1"/>
      <c r="B101" s="16">
        <v>92</v>
      </c>
      <c r="C101" s="14"/>
      <c r="D101" s="25"/>
      <c r="E101" s="59">
        <v>1250</v>
      </c>
      <c r="F101" s="80"/>
      <c r="G101" s="23"/>
      <c r="H101" s="70"/>
      <c r="I101" s="27">
        <f t="shared" si="1"/>
        <v>-1250</v>
      </c>
    </row>
    <row r="102" spans="1:9" x14ac:dyDescent="0.25">
      <c r="A102" s="1"/>
      <c r="B102" s="16">
        <v>93</v>
      </c>
      <c r="C102" s="14"/>
      <c r="D102" s="25"/>
      <c r="E102" s="59">
        <v>1250</v>
      </c>
      <c r="F102" s="80"/>
      <c r="G102" s="23"/>
      <c r="H102" s="70"/>
      <c r="I102" s="27">
        <f t="shared" si="1"/>
        <v>-1250</v>
      </c>
    </row>
    <row r="103" spans="1:9" x14ac:dyDescent="0.25">
      <c r="A103" s="1"/>
      <c r="B103" s="16">
        <v>94</v>
      </c>
      <c r="C103" s="14"/>
      <c r="D103" s="25"/>
      <c r="E103" s="59">
        <v>1250</v>
      </c>
      <c r="F103" s="80"/>
      <c r="G103" s="23"/>
      <c r="H103" s="70"/>
      <c r="I103" s="27">
        <f t="shared" si="1"/>
        <v>-1250</v>
      </c>
    </row>
    <row r="104" spans="1:9" x14ac:dyDescent="0.25">
      <c r="A104" s="1"/>
      <c r="B104" s="16">
        <v>95</v>
      </c>
      <c r="C104" s="14"/>
      <c r="D104" s="25"/>
      <c r="E104" s="59"/>
      <c r="F104" s="80"/>
      <c r="G104" s="23"/>
      <c r="H104" s="70"/>
      <c r="I104" s="27">
        <f t="shared" si="1"/>
        <v>0</v>
      </c>
    </row>
    <row r="105" spans="1:9" x14ac:dyDescent="0.25">
      <c r="A105" s="1"/>
      <c r="B105" s="16">
        <v>96</v>
      </c>
      <c r="C105" s="14"/>
      <c r="D105" s="25"/>
      <c r="E105" s="59">
        <v>1250</v>
      </c>
      <c r="F105" s="80"/>
      <c r="G105" s="23"/>
      <c r="H105" s="70"/>
      <c r="I105" s="27">
        <f t="shared" si="1"/>
        <v>-1250</v>
      </c>
    </row>
    <row r="106" spans="1:9" x14ac:dyDescent="0.25">
      <c r="A106" s="1"/>
      <c r="B106" s="16">
        <v>97</v>
      </c>
      <c r="C106" s="14"/>
      <c r="D106" s="25"/>
      <c r="E106" s="59">
        <v>1250</v>
      </c>
      <c r="F106" s="80"/>
      <c r="G106" s="23"/>
      <c r="H106" s="70"/>
      <c r="I106" s="27">
        <f t="shared" si="1"/>
        <v>-1250</v>
      </c>
    </row>
    <row r="107" spans="1:9" x14ac:dyDescent="0.25">
      <c r="A107" s="1"/>
      <c r="B107" s="16" t="s">
        <v>33</v>
      </c>
      <c r="C107" s="14"/>
      <c r="D107" s="25"/>
      <c r="E107" s="59">
        <v>1250</v>
      </c>
      <c r="F107" s="80">
        <v>2500</v>
      </c>
      <c r="G107" s="23">
        <v>5191.1235829999996</v>
      </c>
      <c r="H107" s="70" t="s">
        <v>66</v>
      </c>
      <c r="I107" s="27">
        <f t="shared" si="1"/>
        <v>1250</v>
      </c>
    </row>
    <row r="108" spans="1:9" x14ac:dyDescent="0.25">
      <c r="A108" s="1"/>
      <c r="B108" s="16"/>
      <c r="C108" s="14"/>
      <c r="D108" s="25"/>
      <c r="E108" s="59"/>
      <c r="F108" s="80"/>
      <c r="G108" s="23"/>
      <c r="H108" s="70"/>
      <c r="I108" s="27">
        <f t="shared" si="1"/>
        <v>0</v>
      </c>
    </row>
    <row r="109" spans="1:9" x14ac:dyDescent="0.25">
      <c r="A109" s="1"/>
      <c r="B109" s="16">
        <v>100</v>
      </c>
      <c r="C109" s="14"/>
      <c r="D109" s="25"/>
      <c r="E109" s="59">
        <v>1250</v>
      </c>
      <c r="F109" s="80">
        <v>1250</v>
      </c>
      <c r="G109" s="23">
        <v>362913</v>
      </c>
      <c r="H109" s="70">
        <v>45677</v>
      </c>
      <c r="I109" s="27">
        <f t="shared" si="1"/>
        <v>0</v>
      </c>
    </row>
    <row r="110" spans="1:9" x14ac:dyDescent="0.25">
      <c r="A110" s="1"/>
      <c r="B110" s="16">
        <v>101</v>
      </c>
      <c r="C110" s="14"/>
      <c r="D110" s="25"/>
      <c r="E110" s="59">
        <v>1250</v>
      </c>
      <c r="F110" s="80"/>
      <c r="G110" s="23"/>
      <c r="H110" s="70"/>
      <c r="I110" s="27">
        <f t="shared" si="1"/>
        <v>-1250</v>
      </c>
    </row>
    <row r="111" spans="1:9" x14ac:dyDescent="0.25">
      <c r="A111" s="1"/>
      <c r="B111" s="16" t="s">
        <v>30</v>
      </c>
      <c r="C111" s="14"/>
      <c r="D111" s="25"/>
      <c r="E111" s="59">
        <v>1250</v>
      </c>
      <c r="F111" s="80">
        <v>1250</v>
      </c>
      <c r="G111" s="23">
        <v>820466</v>
      </c>
      <c r="H111" s="70">
        <v>45674</v>
      </c>
      <c r="I111" s="27">
        <f t="shared" si="1"/>
        <v>0</v>
      </c>
    </row>
    <row r="112" spans="1:9" x14ac:dyDescent="0.25">
      <c r="A112" s="1"/>
      <c r="B112" s="16">
        <v>102</v>
      </c>
      <c r="C112" s="14"/>
      <c r="D112" s="25"/>
      <c r="E112" s="59">
        <v>1250</v>
      </c>
      <c r="F112" s="80">
        <v>1250</v>
      </c>
      <c r="G112" s="23">
        <v>835264</v>
      </c>
      <c r="H112" s="70">
        <v>45672</v>
      </c>
      <c r="I112" s="27">
        <f t="shared" si="1"/>
        <v>0</v>
      </c>
    </row>
    <row r="113" spans="1:9" x14ac:dyDescent="0.25">
      <c r="A113" s="1"/>
      <c r="B113" s="16">
        <v>103</v>
      </c>
      <c r="C113" s="14"/>
      <c r="D113" s="25"/>
      <c r="E113" s="59">
        <v>1250</v>
      </c>
      <c r="F113" s="80"/>
      <c r="G113" s="23"/>
      <c r="H113" s="70"/>
      <c r="I113" s="27">
        <f t="shared" si="1"/>
        <v>-1250</v>
      </c>
    </row>
    <row r="114" spans="1:9" x14ac:dyDescent="0.25">
      <c r="A114" s="1"/>
      <c r="B114" s="16">
        <v>104</v>
      </c>
      <c r="C114" s="14"/>
      <c r="D114" s="25"/>
      <c r="E114" s="59"/>
      <c r="F114" s="80"/>
      <c r="G114" s="23"/>
      <c r="H114" s="70"/>
      <c r="I114" s="27">
        <f t="shared" si="1"/>
        <v>0</v>
      </c>
    </row>
    <row r="115" spans="1:9" x14ac:dyDescent="0.25">
      <c r="A115" s="1"/>
      <c r="B115" s="16">
        <v>105</v>
      </c>
      <c r="C115" s="14"/>
      <c r="D115" s="25"/>
      <c r="E115" s="59"/>
      <c r="F115" s="80"/>
      <c r="G115" s="23"/>
      <c r="H115" s="70"/>
      <c r="I115" s="27">
        <f t="shared" si="1"/>
        <v>0</v>
      </c>
    </row>
    <row r="116" spans="1:9" x14ac:dyDescent="0.25">
      <c r="A116" s="1"/>
      <c r="B116" s="16">
        <v>106</v>
      </c>
      <c r="C116" s="14"/>
      <c r="D116" s="25"/>
      <c r="E116" s="59"/>
      <c r="F116" s="80"/>
      <c r="G116" s="23"/>
      <c r="H116" s="70"/>
      <c r="I116" s="27">
        <f t="shared" si="1"/>
        <v>0</v>
      </c>
    </row>
    <row r="117" spans="1:9" x14ac:dyDescent="0.25">
      <c r="A117" s="1"/>
      <c r="B117" s="16">
        <v>107</v>
      </c>
      <c r="C117" s="14"/>
      <c r="D117" s="25"/>
      <c r="E117" s="59"/>
      <c r="F117" s="80"/>
      <c r="G117" s="23"/>
      <c r="H117" s="70"/>
      <c r="I117" s="27">
        <f t="shared" si="1"/>
        <v>0</v>
      </c>
    </row>
    <row r="118" spans="1:9" x14ac:dyDescent="0.25">
      <c r="A118" s="1"/>
      <c r="B118" s="16">
        <v>108</v>
      </c>
      <c r="C118" s="14"/>
      <c r="D118" s="25"/>
      <c r="E118" s="59"/>
      <c r="F118" s="80"/>
      <c r="G118" s="23"/>
      <c r="H118" s="70"/>
      <c r="I118" s="27">
        <f t="shared" si="1"/>
        <v>0</v>
      </c>
    </row>
    <row r="119" spans="1:9" x14ac:dyDescent="0.25">
      <c r="A119" s="1"/>
      <c r="B119" s="16">
        <v>109</v>
      </c>
      <c r="C119" s="14"/>
      <c r="D119" s="25"/>
      <c r="E119" s="59"/>
      <c r="F119" s="80"/>
      <c r="G119" s="23"/>
      <c r="H119" s="70"/>
      <c r="I119" s="27">
        <f t="shared" si="1"/>
        <v>0</v>
      </c>
    </row>
    <row r="120" spans="1:9" x14ac:dyDescent="0.25">
      <c r="A120" s="3"/>
      <c r="B120" s="16">
        <v>110</v>
      </c>
      <c r="C120" s="14"/>
      <c r="D120" s="25"/>
      <c r="E120" s="59"/>
      <c r="F120" s="80"/>
      <c r="G120" s="23"/>
      <c r="H120" s="70"/>
      <c r="I120" s="27">
        <f t="shared" si="1"/>
        <v>0</v>
      </c>
    </row>
    <row r="121" spans="1:9" x14ac:dyDescent="0.25">
      <c r="A121" s="1"/>
      <c r="B121" s="16">
        <v>111</v>
      </c>
      <c r="C121" s="14"/>
      <c r="D121" s="25"/>
      <c r="E121" s="59"/>
      <c r="F121" s="80"/>
      <c r="G121" s="23"/>
      <c r="H121" s="70"/>
      <c r="I121" s="27">
        <f t="shared" si="1"/>
        <v>0</v>
      </c>
    </row>
    <row r="122" spans="1:9" x14ac:dyDescent="0.25">
      <c r="A122" s="1"/>
      <c r="B122" s="16">
        <v>112</v>
      </c>
      <c r="C122" s="14"/>
      <c r="D122" s="25"/>
      <c r="E122" s="59"/>
      <c r="F122" s="80"/>
      <c r="G122" s="23"/>
      <c r="H122" s="70"/>
      <c r="I122" s="27">
        <f t="shared" si="1"/>
        <v>0</v>
      </c>
    </row>
    <row r="123" spans="1:9" x14ac:dyDescent="0.25">
      <c r="A123" s="1"/>
      <c r="B123" s="16">
        <v>113</v>
      </c>
      <c r="C123" s="14"/>
      <c r="D123" s="25"/>
      <c r="E123" s="29">
        <v>1250</v>
      </c>
      <c r="F123" s="80">
        <v>2500</v>
      </c>
      <c r="G123" s="23">
        <v>72707.222208000007</v>
      </c>
      <c r="H123" s="70" t="s">
        <v>67</v>
      </c>
      <c r="I123" s="27">
        <f t="shared" si="1"/>
        <v>1250</v>
      </c>
    </row>
    <row r="124" spans="1:9" x14ac:dyDescent="0.25">
      <c r="A124" s="1"/>
      <c r="B124" s="16" t="s">
        <v>51</v>
      </c>
      <c r="C124" s="14"/>
      <c r="D124" s="25"/>
      <c r="E124" s="29">
        <v>1250</v>
      </c>
      <c r="F124" s="80">
        <v>2500</v>
      </c>
      <c r="G124" s="23">
        <v>964335.97382800002</v>
      </c>
      <c r="H124" s="70">
        <v>45676</v>
      </c>
      <c r="I124" s="27">
        <f t="shared" si="1"/>
        <v>1250</v>
      </c>
    </row>
    <row r="125" spans="1:9" x14ac:dyDescent="0.25">
      <c r="A125" s="1"/>
      <c r="B125" s="16" t="s">
        <v>26</v>
      </c>
      <c r="C125" s="14"/>
      <c r="D125" s="25"/>
      <c r="E125" s="29">
        <v>1250</v>
      </c>
      <c r="F125" s="80"/>
      <c r="G125" s="23"/>
      <c r="H125" s="70"/>
      <c r="I125" s="27">
        <f t="shared" si="1"/>
        <v>-1250</v>
      </c>
    </row>
    <row r="126" spans="1:9" x14ac:dyDescent="0.25">
      <c r="A126" s="1"/>
      <c r="B126" s="16">
        <v>114</v>
      </c>
      <c r="C126" s="14"/>
      <c r="D126" s="25"/>
      <c r="E126" s="59"/>
      <c r="F126" s="80"/>
      <c r="G126" s="23"/>
      <c r="H126" s="70"/>
      <c r="I126" s="27">
        <f t="shared" si="1"/>
        <v>0</v>
      </c>
    </row>
    <row r="127" spans="1:9" x14ac:dyDescent="0.25">
      <c r="A127" s="1"/>
      <c r="B127" s="16" t="s">
        <v>24</v>
      </c>
      <c r="C127" s="65"/>
      <c r="D127" s="25"/>
      <c r="E127" s="29"/>
      <c r="F127" s="80"/>
      <c r="G127" s="23"/>
      <c r="H127" s="70"/>
      <c r="I127" s="27">
        <f t="shared" si="1"/>
        <v>0</v>
      </c>
    </row>
    <row r="128" spans="1:9" x14ac:dyDescent="0.25">
      <c r="A128" s="1"/>
      <c r="B128" s="16">
        <v>116</v>
      </c>
      <c r="C128" s="14"/>
      <c r="D128" s="25"/>
      <c r="E128" s="59"/>
      <c r="F128" s="80"/>
      <c r="G128" s="23"/>
      <c r="H128" s="70"/>
      <c r="I128" s="27">
        <f t="shared" si="1"/>
        <v>0</v>
      </c>
    </row>
    <row r="129" spans="1:9" x14ac:dyDescent="0.25">
      <c r="A129" s="1"/>
      <c r="B129" s="16">
        <v>117</v>
      </c>
      <c r="C129" s="14"/>
      <c r="D129" s="25"/>
      <c r="E129" s="59">
        <v>1250</v>
      </c>
      <c r="F129" s="80">
        <v>1250</v>
      </c>
      <c r="G129" s="23">
        <v>869333</v>
      </c>
      <c r="H129" s="70">
        <v>45669</v>
      </c>
      <c r="I129" s="27">
        <f t="shared" si="1"/>
        <v>0</v>
      </c>
    </row>
    <row r="130" spans="1:9" x14ac:dyDescent="0.25">
      <c r="A130" s="1"/>
      <c r="B130" s="16">
        <v>118</v>
      </c>
      <c r="C130" s="14"/>
      <c r="D130" s="25"/>
      <c r="E130" s="59"/>
      <c r="F130" s="80"/>
      <c r="G130" s="23"/>
      <c r="H130" s="70"/>
      <c r="I130" s="27">
        <f t="shared" si="1"/>
        <v>0</v>
      </c>
    </row>
    <row r="131" spans="1:9" x14ac:dyDescent="0.25">
      <c r="A131" s="1"/>
      <c r="B131" s="16">
        <v>119</v>
      </c>
      <c r="C131" s="14"/>
      <c r="D131" s="25"/>
      <c r="E131" s="29">
        <v>1250</v>
      </c>
      <c r="F131" s="80"/>
      <c r="G131" s="23"/>
      <c r="H131" s="70"/>
      <c r="I131" s="27">
        <f t="shared" si="1"/>
        <v>-1250</v>
      </c>
    </row>
    <row r="132" spans="1:9" x14ac:dyDescent="0.25">
      <c r="A132" s="15"/>
      <c r="B132" s="16">
        <v>120</v>
      </c>
      <c r="C132" s="14"/>
      <c r="D132" s="25"/>
      <c r="E132" s="29">
        <v>1250</v>
      </c>
      <c r="F132" s="80"/>
      <c r="G132" s="23"/>
      <c r="H132" s="70"/>
      <c r="I132" s="27">
        <f t="shared" si="1"/>
        <v>-1250</v>
      </c>
    </row>
    <row r="133" spans="1:9" x14ac:dyDescent="0.25">
      <c r="A133" s="1"/>
      <c r="B133" s="16">
        <v>121</v>
      </c>
      <c r="C133" s="14"/>
      <c r="D133" s="25"/>
      <c r="E133" s="29">
        <v>1250</v>
      </c>
      <c r="F133" s="80"/>
      <c r="G133" s="23"/>
      <c r="H133" s="70"/>
      <c r="I133" s="27">
        <f t="shared" si="1"/>
        <v>-1250</v>
      </c>
    </row>
    <row r="134" spans="1:9" x14ac:dyDescent="0.25">
      <c r="A134" s="1"/>
      <c r="B134" s="1">
        <v>122</v>
      </c>
      <c r="C134" s="14"/>
      <c r="D134" s="25"/>
      <c r="E134" s="29">
        <v>1250</v>
      </c>
      <c r="F134" s="80">
        <v>1250</v>
      </c>
      <c r="G134" s="23">
        <v>146619</v>
      </c>
      <c r="H134" s="70">
        <v>45663</v>
      </c>
      <c r="I134" s="27">
        <f t="shared" si="1"/>
        <v>0</v>
      </c>
    </row>
    <row r="135" spans="1:9" x14ac:dyDescent="0.25">
      <c r="A135" s="1"/>
      <c r="B135" s="16">
        <v>123</v>
      </c>
      <c r="C135" s="14"/>
      <c r="D135" s="25"/>
      <c r="E135" s="59"/>
      <c r="F135" s="80"/>
      <c r="G135" s="23"/>
      <c r="H135" s="70"/>
      <c r="I135" s="27">
        <f t="shared" si="1"/>
        <v>0</v>
      </c>
    </row>
    <row r="136" spans="1:9" x14ac:dyDescent="0.25">
      <c r="A136" s="1"/>
      <c r="B136" s="16">
        <v>124</v>
      </c>
      <c r="C136" s="14"/>
      <c r="D136" s="25"/>
      <c r="E136" s="59">
        <v>1250</v>
      </c>
      <c r="F136" s="80">
        <v>1250</v>
      </c>
      <c r="G136" s="23">
        <v>812008</v>
      </c>
      <c r="H136" s="70">
        <v>45672</v>
      </c>
      <c r="I136" s="27">
        <f t="shared" si="1"/>
        <v>0</v>
      </c>
    </row>
    <row r="137" spans="1:9" x14ac:dyDescent="0.25">
      <c r="A137" s="1"/>
      <c r="B137" s="16" t="s">
        <v>38</v>
      </c>
      <c r="C137" s="14"/>
      <c r="D137" s="25"/>
      <c r="E137" s="59">
        <v>1250</v>
      </c>
      <c r="F137" s="80">
        <v>1250</v>
      </c>
      <c r="G137" s="23">
        <v>482856</v>
      </c>
      <c r="H137" s="70">
        <v>45670</v>
      </c>
      <c r="I137" s="27">
        <f t="shared" si="1"/>
        <v>0</v>
      </c>
    </row>
    <row r="138" spans="1:9" x14ac:dyDescent="0.25">
      <c r="A138" s="1"/>
      <c r="B138" s="16">
        <v>125</v>
      </c>
      <c r="C138" s="14"/>
      <c r="D138" s="25"/>
      <c r="E138" s="59">
        <v>1250</v>
      </c>
      <c r="F138" s="80"/>
      <c r="G138" s="23"/>
      <c r="H138" s="70"/>
      <c r="I138" s="27">
        <f t="shared" si="1"/>
        <v>-1250</v>
      </c>
    </row>
    <row r="139" spans="1:9" x14ac:dyDescent="0.25">
      <c r="A139" s="1"/>
      <c r="B139" s="16">
        <v>126</v>
      </c>
      <c r="C139" s="14"/>
      <c r="D139" s="25"/>
      <c r="E139" s="59">
        <v>1250</v>
      </c>
      <c r="F139" s="80"/>
      <c r="G139" s="23"/>
      <c r="H139" s="70"/>
      <c r="I139" s="27">
        <f t="shared" si="1"/>
        <v>-1250</v>
      </c>
    </row>
    <row r="140" spans="1:9" x14ac:dyDescent="0.25">
      <c r="A140" s="1"/>
      <c r="B140" s="16">
        <v>127</v>
      </c>
      <c r="C140" s="14"/>
      <c r="D140" s="25"/>
      <c r="E140" s="59">
        <v>1250</v>
      </c>
      <c r="F140" s="80">
        <v>1250</v>
      </c>
      <c r="G140" s="23">
        <v>855909</v>
      </c>
      <c r="H140" s="70">
        <v>45674</v>
      </c>
      <c r="I140" s="27">
        <f t="shared" ref="I140:I205" si="2">F140-E140</f>
        <v>0</v>
      </c>
    </row>
    <row r="141" spans="1:9" x14ac:dyDescent="0.25">
      <c r="A141" s="1"/>
      <c r="B141" s="16">
        <v>128</v>
      </c>
      <c r="C141" s="14"/>
      <c r="D141" s="25"/>
      <c r="E141" s="59">
        <v>1250</v>
      </c>
      <c r="F141" s="80"/>
      <c r="G141" s="23"/>
      <c r="H141" s="70"/>
      <c r="I141" s="27">
        <f t="shared" si="2"/>
        <v>-1250</v>
      </c>
    </row>
    <row r="142" spans="1:9" x14ac:dyDescent="0.25">
      <c r="A142" s="1"/>
      <c r="B142" s="16">
        <v>129</v>
      </c>
      <c r="C142" s="14"/>
      <c r="D142" s="25"/>
      <c r="E142" s="29">
        <v>1250</v>
      </c>
      <c r="F142" s="80">
        <v>1250</v>
      </c>
      <c r="G142" s="23">
        <v>410006</v>
      </c>
      <c r="H142" s="70">
        <v>45678</v>
      </c>
      <c r="I142" s="27">
        <f t="shared" si="2"/>
        <v>0</v>
      </c>
    </row>
    <row r="143" spans="1:9" x14ac:dyDescent="0.25">
      <c r="A143" s="1"/>
      <c r="B143" s="16">
        <v>130</v>
      </c>
      <c r="C143" s="14"/>
      <c r="D143" s="25"/>
      <c r="E143" s="29">
        <v>1250</v>
      </c>
      <c r="F143" s="80"/>
      <c r="G143" s="23"/>
      <c r="H143" s="70"/>
      <c r="I143" s="27">
        <f t="shared" si="2"/>
        <v>-1250</v>
      </c>
    </row>
    <row r="144" spans="1:9" x14ac:dyDescent="0.25">
      <c r="A144" s="15"/>
      <c r="B144" s="16">
        <v>131.13200000000001</v>
      </c>
      <c r="C144" s="14"/>
      <c r="D144" s="25"/>
      <c r="E144" s="29">
        <v>1250</v>
      </c>
      <c r="F144" s="80">
        <v>1250</v>
      </c>
      <c r="G144" s="23">
        <v>620405</v>
      </c>
      <c r="H144" s="70">
        <v>45687</v>
      </c>
      <c r="I144" s="27">
        <f t="shared" si="2"/>
        <v>0</v>
      </c>
    </row>
    <row r="145" spans="1:9" x14ac:dyDescent="0.25">
      <c r="A145" s="3"/>
      <c r="B145" s="16">
        <v>133</v>
      </c>
      <c r="C145" s="14"/>
      <c r="D145" s="25"/>
      <c r="E145" s="29">
        <v>1250</v>
      </c>
      <c r="F145" s="80">
        <v>1250</v>
      </c>
      <c r="G145" s="23">
        <v>620409</v>
      </c>
      <c r="H145" s="70">
        <v>45687</v>
      </c>
      <c r="I145" s="27">
        <f t="shared" si="2"/>
        <v>0</v>
      </c>
    </row>
    <row r="146" spans="1:9" x14ac:dyDescent="0.25">
      <c r="A146" s="1"/>
      <c r="B146" s="16">
        <v>134</v>
      </c>
      <c r="C146" s="14"/>
      <c r="D146" s="25"/>
      <c r="E146" s="59">
        <v>1250</v>
      </c>
      <c r="F146" s="80">
        <v>1250</v>
      </c>
      <c r="G146" s="23">
        <v>856628</v>
      </c>
      <c r="H146" s="70">
        <v>45674</v>
      </c>
      <c r="I146" s="27">
        <f t="shared" si="2"/>
        <v>0</v>
      </c>
    </row>
    <row r="147" spans="1:9" x14ac:dyDescent="0.25">
      <c r="A147" s="1"/>
      <c r="B147" s="16">
        <v>135</v>
      </c>
      <c r="C147" s="14"/>
      <c r="D147" s="25"/>
      <c r="E147" s="59"/>
      <c r="F147" s="80"/>
      <c r="G147" s="23"/>
      <c r="H147" s="70"/>
      <c r="I147" s="27">
        <f t="shared" si="2"/>
        <v>0</v>
      </c>
    </row>
    <row r="148" spans="1:9" x14ac:dyDescent="0.25">
      <c r="A148" s="1"/>
      <c r="B148" s="16">
        <v>136</v>
      </c>
      <c r="C148" s="14"/>
      <c r="D148" s="25"/>
      <c r="E148" s="29">
        <v>1250</v>
      </c>
      <c r="F148" s="80">
        <v>2500</v>
      </c>
      <c r="G148" s="23">
        <v>636044.10533499997</v>
      </c>
      <c r="H148" s="70" t="s">
        <v>68</v>
      </c>
      <c r="I148" s="27">
        <f t="shared" si="2"/>
        <v>1250</v>
      </c>
    </row>
    <row r="149" spans="1:9" x14ac:dyDescent="0.25">
      <c r="A149" s="1"/>
      <c r="B149" s="16">
        <v>137</v>
      </c>
      <c r="C149" s="14"/>
      <c r="D149" s="25"/>
      <c r="E149" s="59">
        <v>1250</v>
      </c>
      <c r="F149" s="80">
        <v>1250</v>
      </c>
      <c r="G149" s="23">
        <v>331890</v>
      </c>
      <c r="H149" s="70">
        <v>45670</v>
      </c>
      <c r="I149" s="27">
        <f t="shared" si="2"/>
        <v>0</v>
      </c>
    </row>
    <row r="150" spans="1:9" x14ac:dyDescent="0.25">
      <c r="A150" s="1"/>
      <c r="B150" s="16">
        <v>138</v>
      </c>
      <c r="C150" s="14"/>
      <c r="D150" s="25"/>
      <c r="E150" s="59">
        <v>1250</v>
      </c>
      <c r="F150" s="80"/>
      <c r="G150" s="23"/>
      <c r="H150" s="70"/>
      <c r="I150" s="27">
        <f t="shared" si="2"/>
        <v>-1250</v>
      </c>
    </row>
    <row r="151" spans="1:9" x14ac:dyDescent="0.25">
      <c r="A151" s="1"/>
      <c r="B151" s="16">
        <v>139</v>
      </c>
      <c r="C151" s="14"/>
      <c r="D151" s="25"/>
      <c r="E151" s="29">
        <v>1250</v>
      </c>
      <c r="F151" s="80">
        <v>3750</v>
      </c>
      <c r="G151" s="23">
        <v>203344</v>
      </c>
      <c r="H151" s="70">
        <v>45684</v>
      </c>
      <c r="I151" s="27">
        <f t="shared" si="2"/>
        <v>2500</v>
      </c>
    </row>
    <row r="152" spans="1:9" x14ac:dyDescent="0.25">
      <c r="A152" s="1"/>
      <c r="B152" s="16">
        <v>140</v>
      </c>
      <c r="C152" s="14"/>
      <c r="D152" s="25"/>
      <c r="E152" s="59">
        <v>1250</v>
      </c>
      <c r="F152" s="80"/>
      <c r="G152" s="23"/>
      <c r="H152" s="70"/>
      <c r="I152" s="27">
        <f t="shared" si="2"/>
        <v>-1250</v>
      </c>
    </row>
    <row r="153" spans="1:9" x14ac:dyDescent="0.25">
      <c r="A153" s="1"/>
      <c r="B153" s="16">
        <v>141</v>
      </c>
      <c r="C153" s="14"/>
      <c r="D153" s="25"/>
      <c r="E153" s="59">
        <v>1250</v>
      </c>
      <c r="F153" s="80"/>
      <c r="G153" s="23"/>
      <c r="H153" s="70"/>
      <c r="I153" s="27">
        <f t="shared" si="2"/>
        <v>-1250</v>
      </c>
    </row>
    <row r="154" spans="1:9" x14ac:dyDescent="0.25">
      <c r="A154" s="1"/>
      <c r="B154" s="16">
        <v>142</v>
      </c>
      <c r="C154" s="14"/>
      <c r="D154" s="25"/>
      <c r="E154" s="59">
        <v>1250</v>
      </c>
      <c r="F154" s="80"/>
      <c r="G154" s="23"/>
      <c r="H154" s="70"/>
      <c r="I154" s="27">
        <f t="shared" si="2"/>
        <v>-1250</v>
      </c>
    </row>
    <row r="155" spans="1:9" x14ac:dyDescent="0.25">
      <c r="A155" s="1"/>
      <c r="B155" s="16">
        <v>143</v>
      </c>
      <c r="C155" s="14"/>
      <c r="D155" s="25"/>
      <c r="E155" s="59">
        <v>1250</v>
      </c>
      <c r="F155" s="80">
        <v>1250</v>
      </c>
      <c r="G155" s="23">
        <v>564940</v>
      </c>
      <c r="H155" s="70">
        <v>45671</v>
      </c>
      <c r="I155" s="27">
        <f t="shared" si="2"/>
        <v>0</v>
      </c>
    </row>
    <row r="156" spans="1:9" x14ac:dyDescent="0.25">
      <c r="A156" s="1"/>
      <c r="B156" s="16">
        <v>144</v>
      </c>
      <c r="C156" s="14"/>
      <c r="D156" s="25"/>
      <c r="E156" s="59">
        <v>1250</v>
      </c>
      <c r="F156" s="80"/>
      <c r="G156" s="23"/>
      <c r="H156" s="70"/>
      <c r="I156" s="27">
        <f t="shared" si="2"/>
        <v>-1250</v>
      </c>
    </row>
    <row r="157" spans="1:9" x14ac:dyDescent="0.25">
      <c r="A157" s="1"/>
      <c r="B157" s="16">
        <v>145</v>
      </c>
      <c r="C157" s="14"/>
      <c r="D157" s="25"/>
      <c r="E157" s="29">
        <v>1250</v>
      </c>
      <c r="F157" s="80"/>
      <c r="G157" s="23"/>
      <c r="H157" s="70"/>
      <c r="I157" s="27">
        <f t="shared" si="2"/>
        <v>-1250</v>
      </c>
    </row>
    <row r="158" spans="1:9" x14ac:dyDescent="0.25">
      <c r="A158" s="1"/>
      <c r="B158" s="16">
        <v>146</v>
      </c>
      <c r="C158" s="14"/>
      <c r="D158" s="25"/>
      <c r="E158" s="29">
        <v>1250</v>
      </c>
      <c r="F158" s="80"/>
      <c r="G158" s="23"/>
      <c r="H158" s="70"/>
      <c r="I158" s="27">
        <f t="shared" si="2"/>
        <v>-1250</v>
      </c>
    </row>
    <row r="159" spans="1:9" x14ac:dyDescent="0.25">
      <c r="A159" s="1"/>
      <c r="B159" s="16">
        <v>147</v>
      </c>
      <c r="C159" s="14"/>
      <c r="D159" s="25"/>
      <c r="E159" s="29">
        <v>1250</v>
      </c>
      <c r="F159" s="80"/>
      <c r="G159" s="23"/>
      <c r="H159" s="70"/>
      <c r="I159" s="27">
        <f t="shared" si="2"/>
        <v>-1250</v>
      </c>
    </row>
    <row r="160" spans="1:9" x14ac:dyDescent="0.25">
      <c r="A160" s="1"/>
      <c r="B160" s="16">
        <v>148</v>
      </c>
      <c r="C160" s="14"/>
      <c r="D160" s="25"/>
      <c r="E160" s="59">
        <v>1250</v>
      </c>
      <c r="F160" s="80">
        <v>1248</v>
      </c>
      <c r="G160" s="23">
        <v>245748</v>
      </c>
      <c r="H160" s="70">
        <v>45688</v>
      </c>
      <c r="I160" s="27">
        <f t="shared" si="2"/>
        <v>-2</v>
      </c>
    </row>
    <row r="161" spans="1:9" x14ac:dyDescent="0.25">
      <c r="A161" s="1"/>
      <c r="B161" s="16">
        <v>149</v>
      </c>
      <c r="C161" s="14"/>
      <c r="D161" s="25"/>
      <c r="E161" s="59">
        <v>1250</v>
      </c>
      <c r="F161" s="80"/>
      <c r="G161" s="23"/>
      <c r="H161" s="70"/>
      <c r="I161" s="27">
        <f t="shared" si="2"/>
        <v>-1250</v>
      </c>
    </row>
    <row r="162" spans="1:9" x14ac:dyDescent="0.25">
      <c r="A162" s="1"/>
      <c r="B162" s="16">
        <v>150</v>
      </c>
      <c r="C162" s="14"/>
      <c r="D162" s="25"/>
      <c r="E162" s="59">
        <v>1250</v>
      </c>
      <c r="F162" s="80"/>
      <c r="G162" s="23"/>
      <c r="H162" s="70"/>
      <c r="I162" s="27">
        <f t="shared" si="2"/>
        <v>-1250</v>
      </c>
    </row>
    <row r="163" spans="1:9" x14ac:dyDescent="0.25">
      <c r="A163" s="1"/>
      <c r="B163" s="16">
        <v>151</v>
      </c>
      <c r="C163" s="14"/>
      <c r="D163" s="25"/>
      <c r="E163" s="59">
        <v>1250</v>
      </c>
      <c r="F163" s="80">
        <v>1250</v>
      </c>
      <c r="G163" s="23">
        <v>680305</v>
      </c>
      <c r="H163" s="70">
        <v>45685</v>
      </c>
      <c r="I163" s="27">
        <f t="shared" si="2"/>
        <v>0</v>
      </c>
    </row>
    <row r="164" spans="1:9" x14ac:dyDescent="0.25">
      <c r="A164" s="1"/>
      <c r="B164" s="16">
        <v>152</v>
      </c>
      <c r="C164" s="14"/>
      <c r="D164" s="25"/>
      <c r="E164" s="59">
        <v>1250</v>
      </c>
      <c r="F164" s="80">
        <v>2500</v>
      </c>
      <c r="G164" s="23">
        <v>954804</v>
      </c>
      <c r="H164" s="70">
        <v>45681</v>
      </c>
      <c r="I164" s="27">
        <f t="shared" si="2"/>
        <v>1250</v>
      </c>
    </row>
    <row r="165" spans="1:9" x14ac:dyDescent="0.25">
      <c r="A165" s="1"/>
      <c r="B165" s="16">
        <v>153</v>
      </c>
      <c r="C165" s="14"/>
      <c r="D165" s="25"/>
      <c r="E165" s="29">
        <v>1250</v>
      </c>
      <c r="F165" s="80">
        <v>7500</v>
      </c>
      <c r="G165" s="23">
        <v>843625</v>
      </c>
      <c r="H165" s="70">
        <v>45667</v>
      </c>
      <c r="I165" s="27">
        <f t="shared" si="2"/>
        <v>6250</v>
      </c>
    </row>
    <row r="166" spans="1:9" x14ac:dyDescent="0.25">
      <c r="A166" s="1"/>
      <c r="B166" s="16">
        <v>154</v>
      </c>
      <c r="C166" s="14"/>
      <c r="D166" s="25"/>
      <c r="E166" s="59"/>
      <c r="F166" s="80"/>
      <c r="G166" s="23"/>
      <c r="H166" s="70"/>
      <c r="I166" s="27">
        <f t="shared" si="2"/>
        <v>0</v>
      </c>
    </row>
    <row r="167" spans="1:9" x14ac:dyDescent="0.25">
      <c r="A167" s="1"/>
      <c r="B167" s="16">
        <v>155</v>
      </c>
      <c r="C167" s="14"/>
      <c r="D167" s="25"/>
      <c r="E167" s="59"/>
      <c r="F167" s="80"/>
      <c r="G167" s="23"/>
      <c r="H167" s="70"/>
      <c r="I167" s="27">
        <f t="shared" si="2"/>
        <v>0</v>
      </c>
    </row>
    <row r="168" spans="1:9" x14ac:dyDescent="0.25">
      <c r="A168" s="1"/>
      <c r="B168" s="16">
        <v>156</v>
      </c>
      <c r="C168" s="14"/>
      <c r="D168" s="25"/>
      <c r="E168" s="59"/>
      <c r="F168" s="80"/>
      <c r="G168" s="23"/>
      <c r="H168" s="70"/>
      <c r="I168" s="27">
        <f t="shared" si="2"/>
        <v>0</v>
      </c>
    </row>
    <row r="169" spans="1:9" x14ac:dyDescent="0.25">
      <c r="A169" s="1"/>
      <c r="B169" s="16">
        <v>157</v>
      </c>
      <c r="C169" s="14"/>
      <c r="D169" s="25"/>
      <c r="E169" s="29"/>
      <c r="F169" s="80"/>
      <c r="G169" s="23"/>
      <c r="H169" s="70"/>
      <c r="I169" s="27">
        <f t="shared" si="2"/>
        <v>0</v>
      </c>
    </row>
    <row r="170" spans="1:9" x14ac:dyDescent="0.25">
      <c r="A170" s="1"/>
      <c r="B170" s="16">
        <v>158</v>
      </c>
      <c r="C170" s="14"/>
      <c r="D170" s="25"/>
      <c r="E170" s="29"/>
      <c r="F170" s="80"/>
      <c r="G170" s="23"/>
      <c r="H170" s="70"/>
      <c r="I170" s="27">
        <f t="shared" si="2"/>
        <v>0</v>
      </c>
    </row>
    <row r="171" spans="1:9" x14ac:dyDescent="0.25">
      <c r="A171" s="15"/>
      <c r="B171" s="16">
        <v>159</v>
      </c>
      <c r="C171" s="14"/>
      <c r="D171" s="25"/>
      <c r="E171" s="29">
        <v>1250</v>
      </c>
      <c r="F171" s="80">
        <v>5000</v>
      </c>
      <c r="G171" s="23">
        <v>678040</v>
      </c>
      <c r="H171" s="70">
        <v>45685</v>
      </c>
      <c r="I171" s="27">
        <f t="shared" si="2"/>
        <v>3750</v>
      </c>
    </row>
    <row r="172" spans="1:9" x14ac:dyDescent="0.25">
      <c r="A172" s="1"/>
      <c r="B172" s="16">
        <v>160</v>
      </c>
      <c r="C172" s="14"/>
      <c r="D172" s="25"/>
      <c r="E172" s="29">
        <v>1250</v>
      </c>
      <c r="F172" s="80"/>
      <c r="G172" s="23"/>
      <c r="H172" s="70"/>
      <c r="I172" s="27">
        <f t="shared" si="2"/>
        <v>-1250</v>
      </c>
    </row>
    <row r="173" spans="1:9" x14ac:dyDescent="0.25">
      <c r="A173" s="1"/>
      <c r="B173" s="16">
        <v>161</v>
      </c>
      <c r="C173" s="14"/>
      <c r="D173" s="25"/>
      <c r="E173" s="29">
        <v>1250</v>
      </c>
      <c r="F173" s="80"/>
      <c r="G173" s="23"/>
      <c r="H173" s="70"/>
      <c r="I173" s="27">
        <f t="shared" si="2"/>
        <v>-1250</v>
      </c>
    </row>
    <row r="174" spans="1:9" x14ac:dyDescent="0.25">
      <c r="A174" s="1"/>
      <c r="B174" s="16">
        <v>162</v>
      </c>
      <c r="C174" s="14"/>
      <c r="D174" s="25"/>
      <c r="E174" s="29">
        <v>1250</v>
      </c>
      <c r="F174" s="80"/>
      <c r="G174" s="23"/>
      <c r="H174" s="70"/>
      <c r="I174" s="27">
        <f t="shared" si="2"/>
        <v>-1250</v>
      </c>
    </row>
    <row r="175" spans="1:9" x14ac:dyDescent="0.25">
      <c r="A175" s="1"/>
      <c r="B175" s="16">
        <v>163</v>
      </c>
      <c r="C175" s="14"/>
      <c r="D175" s="25"/>
      <c r="E175" s="29">
        <v>1250</v>
      </c>
      <c r="F175" s="80"/>
      <c r="G175" s="23"/>
      <c r="H175" s="70"/>
      <c r="I175" s="27">
        <f t="shared" si="2"/>
        <v>-1250</v>
      </c>
    </row>
    <row r="176" spans="1:9" x14ac:dyDescent="0.25">
      <c r="A176" s="1"/>
      <c r="B176" s="16">
        <v>164</v>
      </c>
      <c r="C176" s="14"/>
      <c r="D176" s="25"/>
      <c r="E176" s="29">
        <v>1250</v>
      </c>
      <c r="F176" s="80">
        <v>5000</v>
      </c>
      <c r="G176" s="23">
        <v>538293</v>
      </c>
      <c r="H176" s="70">
        <v>45678</v>
      </c>
      <c r="I176" s="27">
        <f t="shared" si="2"/>
        <v>3750</v>
      </c>
    </row>
    <row r="177" spans="1:9" x14ac:dyDescent="0.25">
      <c r="A177" s="1"/>
      <c r="B177" s="16">
        <v>165</v>
      </c>
      <c r="C177" s="14"/>
      <c r="D177" s="25"/>
      <c r="E177" s="29">
        <v>1250</v>
      </c>
      <c r="F177" s="80"/>
      <c r="G177" s="23"/>
      <c r="H177" s="70"/>
      <c r="I177" s="27">
        <f t="shared" si="2"/>
        <v>-1250</v>
      </c>
    </row>
    <row r="178" spans="1:9" x14ac:dyDescent="0.25">
      <c r="A178" s="1"/>
      <c r="B178" s="16">
        <v>166</v>
      </c>
      <c r="C178" s="14"/>
      <c r="D178" s="25"/>
      <c r="E178" s="29">
        <v>1250</v>
      </c>
      <c r="F178" s="80">
        <v>1250</v>
      </c>
      <c r="G178" s="23">
        <v>605204</v>
      </c>
      <c r="H178" s="70">
        <v>45672</v>
      </c>
      <c r="I178" s="27">
        <f t="shared" si="2"/>
        <v>0</v>
      </c>
    </row>
    <row r="179" spans="1:9" x14ac:dyDescent="0.25">
      <c r="A179" s="1"/>
      <c r="B179" s="16">
        <v>167</v>
      </c>
      <c r="C179" s="14"/>
      <c r="D179" s="25"/>
      <c r="E179" s="29">
        <v>1250</v>
      </c>
      <c r="F179" s="80">
        <v>1250</v>
      </c>
      <c r="G179" s="23">
        <v>562995</v>
      </c>
      <c r="H179" s="70">
        <v>45677</v>
      </c>
      <c r="I179" s="27">
        <f t="shared" si="2"/>
        <v>0</v>
      </c>
    </row>
    <row r="180" spans="1:9" x14ac:dyDescent="0.25">
      <c r="A180" s="1"/>
      <c r="B180" s="16">
        <v>168</v>
      </c>
      <c r="C180" s="14"/>
      <c r="D180" s="25"/>
      <c r="E180" s="29">
        <v>1250</v>
      </c>
      <c r="F180" s="80"/>
      <c r="G180" s="23"/>
      <c r="H180" s="70"/>
      <c r="I180" s="27">
        <f t="shared" si="2"/>
        <v>-1250</v>
      </c>
    </row>
    <row r="181" spans="1:9" x14ac:dyDescent="0.25">
      <c r="A181" s="1"/>
      <c r="B181" s="16">
        <v>169</v>
      </c>
      <c r="C181" s="14"/>
      <c r="D181" s="25"/>
      <c r="E181" s="29">
        <v>1250</v>
      </c>
      <c r="F181" s="80"/>
      <c r="G181" s="23"/>
      <c r="H181" s="70"/>
      <c r="I181" s="27">
        <f t="shared" si="2"/>
        <v>-1250</v>
      </c>
    </row>
    <row r="182" spans="1:9" x14ac:dyDescent="0.25">
      <c r="A182" s="15"/>
      <c r="B182" s="16">
        <v>170</v>
      </c>
      <c r="C182" s="14"/>
      <c r="D182" s="25"/>
      <c r="E182" s="29">
        <v>1250</v>
      </c>
      <c r="F182" s="80"/>
      <c r="G182" s="23"/>
      <c r="H182" s="70"/>
      <c r="I182" s="27">
        <f t="shared" si="2"/>
        <v>-1250</v>
      </c>
    </row>
    <row r="183" spans="1:9" x14ac:dyDescent="0.25">
      <c r="A183" s="1"/>
      <c r="B183" s="16">
        <v>171</v>
      </c>
      <c r="C183" s="14"/>
      <c r="D183" s="25"/>
      <c r="E183" s="29">
        <v>1250</v>
      </c>
      <c r="F183" s="80"/>
      <c r="G183" s="23"/>
      <c r="H183" s="70"/>
      <c r="I183" s="27">
        <f t="shared" si="2"/>
        <v>-1250</v>
      </c>
    </row>
    <row r="184" spans="1:9" x14ac:dyDescent="0.25">
      <c r="A184" s="1"/>
      <c r="B184" s="16">
        <v>172</v>
      </c>
      <c r="C184" s="14"/>
      <c r="D184" s="25"/>
      <c r="E184" s="29">
        <v>1250</v>
      </c>
      <c r="F184" s="80"/>
      <c r="G184" s="23"/>
      <c r="H184" s="70"/>
      <c r="I184" s="27">
        <f t="shared" si="2"/>
        <v>-1250</v>
      </c>
    </row>
    <row r="185" spans="1:9" x14ac:dyDescent="0.25">
      <c r="A185" s="1"/>
      <c r="B185" s="16">
        <v>173</v>
      </c>
      <c r="C185" s="65"/>
      <c r="D185" s="40"/>
      <c r="E185" s="29">
        <v>1250</v>
      </c>
      <c r="F185" s="80"/>
      <c r="G185" s="23"/>
      <c r="H185" s="70"/>
      <c r="I185" s="27">
        <f t="shared" si="2"/>
        <v>-1250</v>
      </c>
    </row>
    <row r="186" spans="1:9" x14ac:dyDescent="0.25">
      <c r="A186" s="1"/>
      <c r="B186" s="16">
        <v>174</v>
      </c>
      <c r="C186" s="14"/>
      <c r="D186" s="25"/>
      <c r="E186" s="29"/>
      <c r="F186" s="80"/>
      <c r="G186" s="23"/>
      <c r="H186" s="70"/>
      <c r="I186" s="27">
        <f t="shared" si="2"/>
        <v>0</v>
      </c>
    </row>
    <row r="187" spans="1:9" x14ac:dyDescent="0.25">
      <c r="A187" s="1"/>
      <c r="B187" s="16">
        <v>175</v>
      </c>
      <c r="C187" s="14"/>
      <c r="D187" s="25"/>
      <c r="E187" s="29">
        <v>1250</v>
      </c>
      <c r="F187" s="80"/>
      <c r="G187" s="23"/>
      <c r="H187" s="70"/>
      <c r="I187" s="27">
        <f t="shared" si="2"/>
        <v>-1250</v>
      </c>
    </row>
    <row r="188" spans="1:9" x14ac:dyDescent="0.25">
      <c r="A188" s="1"/>
      <c r="B188" s="16">
        <v>176</v>
      </c>
      <c r="C188" s="14"/>
      <c r="D188" s="25"/>
      <c r="E188" s="29"/>
      <c r="F188" s="80"/>
      <c r="G188" s="23"/>
      <c r="H188" s="70"/>
      <c r="I188" s="27">
        <f t="shared" si="2"/>
        <v>0</v>
      </c>
    </row>
    <row r="189" spans="1:9" x14ac:dyDescent="0.25">
      <c r="A189" s="1"/>
      <c r="B189" s="16">
        <v>177</v>
      </c>
      <c r="C189" s="14"/>
      <c r="D189" s="25"/>
      <c r="E189" s="29"/>
      <c r="F189" s="80"/>
      <c r="G189" s="23"/>
      <c r="H189" s="70"/>
      <c r="I189" s="27">
        <f t="shared" si="2"/>
        <v>0</v>
      </c>
    </row>
    <row r="190" spans="1:9" x14ac:dyDescent="0.25">
      <c r="A190" s="1"/>
      <c r="B190" s="16">
        <v>178</v>
      </c>
      <c r="C190" s="14"/>
      <c r="D190" s="25"/>
      <c r="E190" s="29"/>
      <c r="F190" s="80"/>
      <c r="G190" s="23"/>
      <c r="H190" s="70"/>
      <c r="I190" s="27">
        <f t="shared" si="2"/>
        <v>0</v>
      </c>
    </row>
    <row r="191" spans="1:9" x14ac:dyDescent="0.25">
      <c r="A191" s="1"/>
      <c r="B191" s="16">
        <v>179</v>
      </c>
      <c r="C191" s="14"/>
      <c r="D191" s="25"/>
      <c r="E191" s="29"/>
      <c r="F191" s="80"/>
      <c r="G191" s="23"/>
      <c r="H191" s="70"/>
      <c r="I191" s="27">
        <f t="shared" si="2"/>
        <v>0</v>
      </c>
    </row>
    <row r="192" spans="1:9" x14ac:dyDescent="0.25">
      <c r="A192" s="1"/>
      <c r="B192" s="16">
        <v>180</v>
      </c>
      <c r="C192" s="14"/>
      <c r="D192" s="25"/>
      <c r="E192" s="29">
        <v>1250</v>
      </c>
      <c r="F192" s="80">
        <v>1250</v>
      </c>
      <c r="G192" s="23">
        <v>46374</v>
      </c>
      <c r="H192" s="70">
        <v>45674</v>
      </c>
      <c r="I192" s="27">
        <f t="shared" si="2"/>
        <v>0</v>
      </c>
    </row>
    <row r="193" spans="1:9" x14ac:dyDescent="0.25">
      <c r="A193" s="1"/>
      <c r="B193" s="16">
        <v>181</v>
      </c>
      <c r="C193" s="14"/>
      <c r="D193" s="25"/>
      <c r="E193" s="29">
        <v>1250</v>
      </c>
      <c r="F193" s="80">
        <v>1250</v>
      </c>
      <c r="G193" s="23">
        <v>728440</v>
      </c>
      <c r="H193" s="70">
        <v>45672</v>
      </c>
      <c r="I193" s="27">
        <f t="shared" si="2"/>
        <v>0</v>
      </c>
    </row>
    <row r="194" spans="1:9" x14ac:dyDescent="0.25">
      <c r="A194" s="1"/>
      <c r="B194" s="16">
        <v>182</v>
      </c>
      <c r="C194" s="14"/>
      <c r="D194" s="25"/>
      <c r="E194" s="29">
        <v>1250</v>
      </c>
      <c r="F194" s="80"/>
      <c r="G194" s="23"/>
      <c r="H194" s="70"/>
      <c r="I194" s="27">
        <f t="shared" si="2"/>
        <v>-1250</v>
      </c>
    </row>
    <row r="195" spans="1:9" x14ac:dyDescent="0.25">
      <c r="A195" s="1"/>
      <c r="B195" s="16">
        <v>183</v>
      </c>
      <c r="C195" s="14"/>
      <c r="D195" s="25"/>
      <c r="E195" s="29">
        <v>1250</v>
      </c>
      <c r="F195" s="80">
        <v>1250</v>
      </c>
      <c r="G195" s="23">
        <v>364571</v>
      </c>
      <c r="H195" s="70">
        <v>45680</v>
      </c>
      <c r="I195" s="27">
        <f t="shared" si="2"/>
        <v>0</v>
      </c>
    </row>
    <row r="196" spans="1:9" x14ac:dyDescent="0.25">
      <c r="A196" s="1"/>
      <c r="B196" s="16">
        <v>184</v>
      </c>
      <c r="C196" s="14"/>
      <c r="D196" s="25"/>
      <c r="E196" s="29">
        <v>1250</v>
      </c>
      <c r="F196" s="80"/>
      <c r="G196" s="23"/>
      <c r="H196" s="70"/>
      <c r="I196" s="27">
        <f t="shared" si="2"/>
        <v>-1250</v>
      </c>
    </row>
    <row r="197" spans="1:9" x14ac:dyDescent="0.25">
      <c r="A197" s="15"/>
      <c r="B197" s="16">
        <v>185</v>
      </c>
      <c r="C197" s="14"/>
      <c r="D197" s="25"/>
      <c r="E197" s="29">
        <v>1250</v>
      </c>
      <c r="F197" s="80">
        <v>1250</v>
      </c>
      <c r="G197" s="23">
        <v>183310</v>
      </c>
      <c r="H197" s="70">
        <v>45660</v>
      </c>
      <c r="I197" s="27">
        <f t="shared" si="2"/>
        <v>0</v>
      </c>
    </row>
    <row r="198" spans="1:9" x14ac:dyDescent="0.25">
      <c r="A198" s="1"/>
      <c r="B198" s="16">
        <v>186</v>
      </c>
      <c r="C198" s="14"/>
      <c r="D198" s="25"/>
      <c r="E198" s="29">
        <v>1250</v>
      </c>
      <c r="F198" s="80"/>
      <c r="G198" s="23"/>
      <c r="H198" s="70"/>
      <c r="I198" s="27">
        <f t="shared" si="2"/>
        <v>-1250</v>
      </c>
    </row>
    <row r="199" spans="1:9" x14ac:dyDescent="0.25">
      <c r="A199" s="1"/>
      <c r="B199" s="16">
        <v>187</v>
      </c>
      <c r="C199" s="14"/>
      <c r="D199" s="25"/>
      <c r="E199" s="29">
        <v>1250</v>
      </c>
      <c r="F199" s="80"/>
      <c r="G199" s="23"/>
      <c r="H199" s="70"/>
      <c r="I199" s="27">
        <f t="shared" si="2"/>
        <v>-1250</v>
      </c>
    </row>
    <row r="200" spans="1:9" x14ac:dyDescent="0.25">
      <c r="A200" s="1"/>
      <c r="B200" s="16">
        <v>188</v>
      </c>
      <c r="C200" s="14"/>
      <c r="D200" s="25"/>
      <c r="E200" s="29">
        <v>1250</v>
      </c>
      <c r="F200" s="80"/>
      <c r="G200" s="23"/>
      <c r="H200" s="70"/>
      <c r="I200" s="27">
        <f t="shared" si="2"/>
        <v>-1250</v>
      </c>
    </row>
    <row r="201" spans="1:9" x14ac:dyDescent="0.25">
      <c r="A201" s="1"/>
      <c r="B201" s="16">
        <v>189</v>
      </c>
      <c r="C201" s="14"/>
      <c r="D201" s="25"/>
      <c r="E201" s="29">
        <v>1250</v>
      </c>
      <c r="F201" s="80"/>
      <c r="G201" s="23"/>
      <c r="H201" s="70"/>
      <c r="I201" s="27">
        <f t="shared" si="2"/>
        <v>-1250</v>
      </c>
    </row>
    <row r="202" spans="1:9" x14ac:dyDescent="0.25">
      <c r="A202" s="1"/>
      <c r="B202" s="16">
        <v>190</v>
      </c>
      <c r="C202" s="14"/>
      <c r="D202" s="25"/>
      <c r="E202" s="29">
        <v>1250</v>
      </c>
      <c r="F202" s="80"/>
      <c r="G202" s="23"/>
      <c r="H202" s="70"/>
      <c r="I202" s="27">
        <f t="shared" si="2"/>
        <v>-1250</v>
      </c>
    </row>
    <row r="203" spans="1:9" x14ac:dyDescent="0.25">
      <c r="A203" s="1"/>
      <c r="B203" s="16">
        <v>191</v>
      </c>
      <c r="C203" s="14"/>
      <c r="D203" s="25"/>
      <c r="E203" s="29">
        <v>1250</v>
      </c>
      <c r="F203" s="80"/>
      <c r="G203" s="23"/>
      <c r="H203" s="70"/>
      <c r="I203" s="27">
        <f t="shared" si="2"/>
        <v>-1250</v>
      </c>
    </row>
    <row r="204" spans="1:9" x14ac:dyDescent="0.25">
      <c r="A204" s="1"/>
      <c r="B204" s="16">
        <v>192</v>
      </c>
      <c r="C204" s="14"/>
      <c r="D204" s="25"/>
      <c r="E204" s="29">
        <v>1250</v>
      </c>
      <c r="F204" s="80"/>
      <c r="G204" s="23"/>
      <c r="H204" s="70"/>
      <c r="I204" s="27">
        <f t="shared" si="2"/>
        <v>-1250</v>
      </c>
    </row>
    <row r="205" spans="1:9" x14ac:dyDescent="0.25">
      <c r="A205" s="1"/>
      <c r="B205" s="16" t="s">
        <v>37</v>
      </c>
      <c r="C205" s="14"/>
      <c r="D205" s="25"/>
      <c r="E205" s="29">
        <v>1250</v>
      </c>
      <c r="F205" s="80"/>
      <c r="G205" s="23"/>
      <c r="H205" s="70"/>
      <c r="I205" s="27">
        <f t="shared" si="2"/>
        <v>-1250</v>
      </c>
    </row>
    <row r="206" spans="1:9" x14ac:dyDescent="0.25">
      <c r="A206" s="1"/>
      <c r="B206" s="16">
        <v>193</v>
      </c>
      <c r="C206" s="14"/>
      <c r="D206" s="25"/>
      <c r="E206" s="29">
        <v>1250</v>
      </c>
      <c r="F206" s="80">
        <v>2500</v>
      </c>
      <c r="G206" s="23">
        <v>880446</v>
      </c>
      <c r="H206" s="70">
        <v>45667</v>
      </c>
      <c r="I206" s="27">
        <f t="shared" ref="I206:I271" si="3">F206-E206</f>
        <v>1250</v>
      </c>
    </row>
    <row r="207" spans="1:9" x14ac:dyDescent="0.25">
      <c r="A207" s="1"/>
      <c r="B207" s="16">
        <v>194</v>
      </c>
      <c r="C207" s="14"/>
      <c r="D207" s="25"/>
      <c r="E207" s="29">
        <v>1250</v>
      </c>
      <c r="F207" s="80">
        <v>15000</v>
      </c>
      <c r="G207" s="23">
        <v>186469</v>
      </c>
      <c r="H207" s="70">
        <v>45672</v>
      </c>
      <c r="I207" s="27">
        <f t="shared" si="3"/>
        <v>13750</v>
      </c>
    </row>
    <row r="208" spans="1:9" x14ac:dyDescent="0.25">
      <c r="A208" s="15"/>
      <c r="B208" s="16">
        <v>195</v>
      </c>
      <c r="C208" s="65"/>
      <c r="D208" s="25"/>
      <c r="E208" s="29">
        <v>1250</v>
      </c>
      <c r="F208" s="80"/>
      <c r="G208" s="23"/>
      <c r="H208" s="70"/>
      <c r="I208" s="27">
        <f t="shared" si="3"/>
        <v>-1250</v>
      </c>
    </row>
    <row r="209" spans="1:9" x14ac:dyDescent="0.25">
      <c r="A209" s="1"/>
      <c r="B209" s="16">
        <v>196</v>
      </c>
      <c r="C209" s="14"/>
      <c r="D209" s="25"/>
      <c r="E209" s="29"/>
      <c r="F209" s="80"/>
      <c r="G209" s="23"/>
      <c r="H209" s="70"/>
      <c r="I209" s="27">
        <f t="shared" si="3"/>
        <v>0</v>
      </c>
    </row>
    <row r="210" spans="1:9" x14ac:dyDescent="0.25">
      <c r="A210" s="1"/>
      <c r="B210" s="16">
        <v>197</v>
      </c>
      <c r="C210" s="14"/>
      <c r="D210" s="25"/>
      <c r="E210" s="29">
        <v>1250</v>
      </c>
      <c r="F210" s="80">
        <v>1250</v>
      </c>
      <c r="G210" s="23">
        <v>178962</v>
      </c>
      <c r="H210" s="70">
        <v>45670</v>
      </c>
      <c r="I210" s="27">
        <f t="shared" si="3"/>
        <v>0</v>
      </c>
    </row>
    <row r="211" spans="1:9" x14ac:dyDescent="0.25">
      <c r="A211" s="1"/>
      <c r="B211" s="16">
        <v>198</v>
      </c>
      <c r="C211" s="14"/>
      <c r="D211" s="25"/>
      <c r="E211" s="29">
        <v>1250</v>
      </c>
      <c r="F211" s="80"/>
      <c r="G211" s="23"/>
      <c r="H211" s="70"/>
      <c r="I211" s="27">
        <f t="shared" si="3"/>
        <v>-1250</v>
      </c>
    </row>
    <row r="212" spans="1:9" x14ac:dyDescent="0.25">
      <c r="A212" s="1"/>
      <c r="B212" s="16">
        <v>199</v>
      </c>
      <c r="C212" s="14"/>
      <c r="D212" s="25"/>
      <c r="E212" s="29">
        <v>1250</v>
      </c>
      <c r="F212" s="80">
        <v>1250</v>
      </c>
      <c r="G212" s="23">
        <v>236338</v>
      </c>
      <c r="H212" s="70">
        <v>45665</v>
      </c>
      <c r="I212" s="27">
        <f t="shared" si="3"/>
        <v>0</v>
      </c>
    </row>
    <row r="213" spans="1:9" x14ac:dyDescent="0.25">
      <c r="A213" s="1"/>
      <c r="B213" s="16">
        <v>200</v>
      </c>
      <c r="C213" s="14"/>
      <c r="D213" s="25"/>
      <c r="E213" s="29">
        <v>1250</v>
      </c>
      <c r="F213" s="80">
        <v>2500</v>
      </c>
      <c r="G213" s="23">
        <v>475429</v>
      </c>
      <c r="H213" s="70">
        <v>45673</v>
      </c>
      <c r="I213" s="27">
        <f t="shared" si="3"/>
        <v>1250</v>
      </c>
    </row>
    <row r="214" spans="1:9" x14ac:dyDescent="0.25">
      <c r="A214" s="1"/>
      <c r="B214" s="16">
        <v>201</v>
      </c>
      <c r="C214" s="14"/>
      <c r="D214" s="25"/>
      <c r="E214" s="29">
        <v>1250</v>
      </c>
      <c r="F214" s="80"/>
      <c r="G214" s="23"/>
      <c r="H214" s="70"/>
      <c r="I214" s="27">
        <f t="shared" si="3"/>
        <v>-1250</v>
      </c>
    </row>
    <row r="215" spans="1:9" x14ac:dyDescent="0.25">
      <c r="A215" s="1"/>
      <c r="B215" s="16">
        <v>202</v>
      </c>
      <c r="C215" s="14"/>
      <c r="D215" s="25"/>
      <c r="E215" s="29">
        <v>1250</v>
      </c>
      <c r="F215" s="80"/>
      <c r="G215" s="23"/>
      <c r="H215" s="70"/>
      <c r="I215" s="27">
        <f t="shared" si="3"/>
        <v>-1250</v>
      </c>
    </row>
    <row r="216" spans="1:9" x14ac:dyDescent="0.25">
      <c r="A216" s="1"/>
      <c r="B216" s="16">
        <v>203</v>
      </c>
      <c r="C216" s="14"/>
      <c r="D216" s="25"/>
      <c r="E216" s="29">
        <v>1250</v>
      </c>
      <c r="F216" s="80">
        <v>1200</v>
      </c>
      <c r="G216" s="23">
        <v>875592</v>
      </c>
      <c r="H216" s="70">
        <v>45666</v>
      </c>
      <c r="I216" s="27">
        <f t="shared" si="3"/>
        <v>-50</v>
      </c>
    </row>
    <row r="217" spans="1:9" x14ac:dyDescent="0.25">
      <c r="A217" s="1"/>
      <c r="B217" s="16">
        <v>204</v>
      </c>
      <c r="C217" s="14"/>
      <c r="D217" s="25"/>
      <c r="E217" s="29">
        <v>1250</v>
      </c>
      <c r="F217" s="80"/>
      <c r="G217" s="23"/>
      <c r="H217" s="70"/>
      <c r="I217" s="27">
        <f t="shared" si="3"/>
        <v>-1250</v>
      </c>
    </row>
    <row r="218" spans="1:9" x14ac:dyDescent="0.25">
      <c r="A218" s="1"/>
      <c r="B218" s="16">
        <v>205</v>
      </c>
      <c r="C218" s="14"/>
      <c r="D218" s="25"/>
      <c r="E218" s="29">
        <v>1250</v>
      </c>
      <c r="F218" s="80">
        <v>1300</v>
      </c>
      <c r="G218" s="23">
        <v>147349</v>
      </c>
      <c r="H218" s="70">
        <v>45677</v>
      </c>
      <c r="I218" s="27">
        <f t="shared" si="3"/>
        <v>50</v>
      </c>
    </row>
    <row r="219" spans="1:9" x14ac:dyDescent="0.25">
      <c r="A219" s="1"/>
      <c r="B219" s="16">
        <v>206</v>
      </c>
      <c r="C219" s="14"/>
      <c r="D219" s="25"/>
      <c r="E219" s="29">
        <v>1250</v>
      </c>
      <c r="F219" s="80"/>
      <c r="G219" s="23"/>
      <c r="H219" s="70"/>
      <c r="I219" s="27">
        <f t="shared" si="3"/>
        <v>-1250</v>
      </c>
    </row>
    <row r="220" spans="1:9" x14ac:dyDescent="0.25">
      <c r="A220" s="1"/>
      <c r="B220" s="16">
        <v>207</v>
      </c>
      <c r="C220" s="14"/>
      <c r="D220" s="25"/>
      <c r="E220" s="29">
        <v>1250</v>
      </c>
      <c r="F220" s="80"/>
      <c r="G220" s="23"/>
      <c r="H220" s="70"/>
      <c r="I220" s="27">
        <f t="shared" si="3"/>
        <v>-1250</v>
      </c>
    </row>
    <row r="221" spans="1:9" x14ac:dyDescent="0.25">
      <c r="A221" s="1"/>
      <c r="B221" s="16">
        <v>208</v>
      </c>
      <c r="C221" s="14"/>
      <c r="D221" s="25"/>
      <c r="E221" s="29">
        <v>1250</v>
      </c>
      <c r="F221" s="80">
        <v>1250</v>
      </c>
      <c r="G221" s="23">
        <v>414352</v>
      </c>
      <c r="H221" s="70">
        <v>45684</v>
      </c>
      <c r="I221" s="27">
        <f t="shared" si="3"/>
        <v>0</v>
      </c>
    </row>
    <row r="222" spans="1:9" x14ac:dyDescent="0.25">
      <c r="A222" s="1"/>
      <c r="B222" s="16">
        <v>209</v>
      </c>
      <c r="C222" s="14"/>
      <c r="D222" s="25"/>
      <c r="E222" s="29">
        <v>1250</v>
      </c>
      <c r="F222" s="80">
        <v>5000</v>
      </c>
      <c r="G222" s="23">
        <v>19227</v>
      </c>
      <c r="H222" s="70">
        <v>45667</v>
      </c>
      <c r="I222" s="27">
        <f t="shared" si="3"/>
        <v>3750</v>
      </c>
    </row>
    <row r="223" spans="1:9" x14ac:dyDescent="0.25">
      <c r="A223" s="1"/>
      <c r="B223" s="25" t="s">
        <v>25</v>
      </c>
      <c r="C223" s="14"/>
      <c r="D223" s="25"/>
      <c r="E223" s="29">
        <v>1250</v>
      </c>
      <c r="F223" s="80"/>
      <c r="G223" s="23"/>
      <c r="H223" s="70"/>
      <c r="I223" s="27">
        <f t="shared" si="3"/>
        <v>-1250</v>
      </c>
    </row>
    <row r="224" spans="1:9" x14ac:dyDescent="0.25">
      <c r="A224" s="15"/>
      <c r="B224" s="16">
        <v>210</v>
      </c>
      <c r="C224" s="14"/>
      <c r="D224" s="25"/>
      <c r="E224" s="29">
        <v>1250</v>
      </c>
      <c r="F224" s="80"/>
      <c r="G224" s="23"/>
      <c r="H224" s="70"/>
      <c r="I224" s="27">
        <f t="shared" si="3"/>
        <v>-1250</v>
      </c>
    </row>
    <row r="225" spans="1:9" x14ac:dyDescent="0.25">
      <c r="A225" s="15"/>
      <c r="B225" s="16" t="s">
        <v>22</v>
      </c>
      <c r="C225" s="14"/>
      <c r="D225" s="25"/>
      <c r="E225" s="29">
        <v>1250</v>
      </c>
      <c r="F225" s="80"/>
      <c r="G225" s="23"/>
      <c r="H225" s="70"/>
      <c r="I225" s="27">
        <f t="shared" si="3"/>
        <v>-1250</v>
      </c>
    </row>
    <row r="226" spans="1:9" x14ac:dyDescent="0.25">
      <c r="A226" s="1"/>
      <c r="B226" s="16">
        <v>211</v>
      </c>
      <c r="C226" s="14"/>
      <c r="D226" s="25"/>
      <c r="E226" s="29">
        <v>1250</v>
      </c>
      <c r="F226" s="80"/>
      <c r="G226" s="23"/>
      <c r="H226" s="70"/>
      <c r="I226" s="27">
        <f t="shared" si="3"/>
        <v>-1250</v>
      </c>
    </row>
    <row r="227" spans="1:9" x14ac:dyDescent="0.25">
      <c r="A227" s="1"/>
      <c r="B227" s="16">
        <v>212</v>
      </c>
      <c r="C227" s="14"/>
      <c r="D227" s="25"/>
      <c r="E227" s="29">
        <v>1250</v>
      </c>
      <c r="F227" s="80">
        <v>1250</v>
      </c>
      <c r="G227" s="23">
        <v>77552</v>
      </c>
      <c r="H227" s="70">
        <v>45660</v>
      </c>
      <c r="I227" s="27">
        <f t="shared" si="3"/>
        <v>0</v>
      </c>
    </row>
    <row r="228" spans="1:9" x14ac:dyDescent="0.25">
      <c r="A228" s="1"/>
      <c r="B228" s="16">
        <v>213</v>
      </c>
      <c r="C228" s="14"/>
      <c r="D228" s="25"/>
      <c r="E228" s="29">
        <v>1250</v>
      </c>
      <c r="F228" s="80">
        <v>5000</v>
      </c>
      <c r="G228" s="23">
        <v>625196</v>
      </c>
      <c r="H228" s="70">
        <v>45672</v>
      </c>
      <c r="I228" s="27">
        <f t="shared" si="3"/>
        <v>3750</v>
      </c>
    </row>
    <row r="229" spans="1:9" x14ac:dyDescent="0.25">
      <c r="A229" s="1"/>
      <c r="B229" s="16">
        <v>214</v>
      </c>
      <c r="C229" s="14"/>
      <c r="D229" s="25"/>
      <c r="E229" s="29">
        <v>1250</v>
      </c>
      <c r="F229" s="80"/>
      <c r="G229" s="23"/>
      <c r="H229" s="70"/>
      <c r="I229" s="27">
        <f t="shared" si="3"/>
        <v>-1250</v>
      </c>
    </row>
    <row r="230" spans="1:9" x14ac:dyDescent="0.25">
      <c r="A230" s="1"/>
      <c r="B230" s="16">
        <v>215</v>
      </c>
      <c r="C230" s="14"/>
      <c r="D230" s="25"/>
      <c r="E230" s="29">
        <v>1250</v>
      </c>
      <c r="F230" s="80">
        <v>2500</v>
      </c>
      <c r="G230" s="23">
        <v>901258.76365400001</v>
      </c>
      <c r="H230" s="70" t="s">
        <v>71</v>
      </c>
      <c r="I230" s="27">
        <f t="shared" si="3"/>
        <v>1250</v>
      </c>
    </row>
    <row r="231" spans="1:9" x14ac:dyDescent="0.25">
      <c r="A231" s="1"/>
      <c r="B231" s="16">
        <v>216</v>
      </c>
      <c r="C231" s="14"/>
      <c r="D231" s="25"/>
      <c r="E231" s="29">
        <v>1250</v>
      </c>
      <c r="F231" s="80">
        <v>1250</v>
      </c>
      <c r="G231" s="23">
        <v>787811</v>
      </c>
      <c r="H231" s="70">
        <v>45670</v>
      </c>
      <c r="I231" s="27">
        <f t="shared" si="3"/>
        <v>0</v>
      </c>
    </row>
    <row r="232" spans="1:9" x14ac:dyDescent="0.25">
      <c r="A232" s="1"/>
      <c r="B232" s="16" t="s">
        <v>21</v>
      </c>
      <c r="C232" s="14"/>
      <c r="D232" s="25"/>
      <c r="E232" s="29">
        <v>1250</v>
      </c>
      <c r="F232" s="80"/>
      <c r="G232" s="23"/>
      <c r="H232" s="70"/>
      <c r="I232" s="27">
        <f t="shared" si="3"/>
        <v>-1250</v>
      </c>
    </row>
    <row r="233" spans="1:9" x14ac:dyDescent="0.25">
      <c r="A233" s="1"/>
      <c r="B233" s="16">
        <v>217</v>
      </c>
      <c r="C233" s="14"/>
      <c r="D233" s="25"/>
      <c r="E233" s="29">
        <v>1250</v>
      </c>
      <c r="F233" s="80">
        <v>2500</v>
      </c>
      <c r="G233" s="23">
        <v>179449</v>
      </c>
      <c r="H233" s="70">
        <v>45660</v>
      </c>
      <c r="I233" s="27">
        <f t="shared" si="3"/>
        <v>1250</v>
      </c>
    </row>
    <row r="234" spans="1:9" x14ac:dyDescent="0.25">
      <c r="A234" s="1"/>
      <c r="B234" s="16" t="s">
        <v>32</v>
      </c>
      <c r="C234" s="14"/>
      <c r="D234" s="25"/>
      <c r="E234" s="29">
        <v>1250</v>
      </c>
      <c r="F234" s="80">
        <v>1250</v>
      </c>
      <c r="G234" s="23">
        <v>483176</v>
      </c>
      <c r="H234" s="70">
        <v>45680</v>
      </c>
      <c r="I234" s="27">
        <f t="shared" si="3"/>
        <v>0</v>
      </c>
    </row>
    <row r="235" spans="1:9" x14ac:dyDescent="0.25">
      <c r="A235" s="1"/>
      <c r="B235" s="16">
        <v>218</v>
      </c>
      <c r="C235" s="14"/>
      <c r="D235" s="25"/>
      <c r="E235" s="29">
        <v>1250</v>
      </c>
      <c r="F235" s="80"/>
      <c r="G235" s="23"/>
      <c r="H235" s="70"/>
      <c r="I235" s="27">
        <f t="shared" si="3"/>
        <v>-1250</v>
      </c>
    </row>
    <row r="236" spans="1:9" x14ac:dyDescent="0.25">
      <c r="A236" s="1"/>
      <c r="B236" s="16">
        <v>219</v>
      </c>
      <c r="C236" s="14"/>
      <c r="D236" s="25"/>
      <c r="E236" s="29">
        <v>1250</v>
      </c>
      <c r="F236" s="80"/>
      <c r="G236" s="23"/>
      <c r="H236" s="70"/>
      <c r="I236" s="27">
        <f t="shared" si="3"/>
        <v>-1250</v>
      </c>
    </row>
    <row r="237" spans="1:9" x14ac:dyDescent="0.25">
      <c r="A237" s="1"/>
      <c r="B237" s="16">
        <v>220</v>
      </c>
      <c r="C237" s="14"/>
      <c r="D237" s="25"/>
      <c r="E237" s="29">
        <v>1250</v>
      </c>
      <c r="F237" s="80"/>
      <c r="G237" s="23"/>
      <c r="H237" s="70"/>
      <c r="I237" s="27">
        <f t="shared" si="3"/>
        <v>-1250</v>
      </c>
    </row>
    <row r="238" spans="1:9" x14ac:dyDescent="0.25">
      <c r="A238" s="1"/>
      <c r="B238" s="16">
        <v>221</v>
      </c>
      <c r="C238" s="14"/>
      <c r="D238" s="25"/>
      <c r="E238" s="29">
        <v>1250</v>
      </c>
      <c r="F238" s="80"/>
      <c r="G238" s="23"/>
      <c r="H238" s="70"/>
      <c r="I238" s="27">
        <f t="shared" si="3"/>
        <v>-1250</v>
      </c>
    </row>
    <row r="239" spans="1:9" x14ac:dyDescent="0.25">
      <c r="A239" s="1"/>
      <c r="B239" s="16">
        <v>222</v>
      </c>
      <c r="C239" s="14"/>
      <c r="D239" s="25"/>
      <c r="E239" s="29">
        <v>1250</v>
      </c>
      <c r="F239" s="80"/>
      <c r="G239" s="23"/>
      <c r="H239" s="70"/>
      <c r="I239" s="27">
        <f t="shared" si="3"/>
        <v>-1250</v>
      </c>
    </row>
    <row r="240" spans="1:9" x14ac:dyDescent="0.25">
      <c r="A240" s="1"/>
      <c r="B240" s="16">
        <v>223</v>
      </c>
      <c r="C240" s="14"/>
      <c r="D240" s="25"/>
      <c r="E240" s="29">
        <v>1250</v>
      </c>
      <c r="F240" s="80"/>
      <c r="G240" s="23"/>
      <c r="H240" s="70"/>
      <c r="I240" s="27">
        <f t="shared" si="3"/>
        <v>-1250</v>
      </c>
    </row>
    <row r="241" spans="1:9" x14ac:dyDescent="0.25">
      <c r="A241" s="1"/>
      <c r="B241" s="16">
        <v>224</v>
      </c>
      <c r="C241" s="14"/>
      <c r="D241" s="25"/>
      <c r="E241" s="29">
        <v>1250</v>
      </c>
      <c r="F241" s="80"/>
      <c r="G241" s="23"/>
      <c r="H241" s="70"/>
      <c r="I241" s="27">
        <f t="shared" si="3"/>
        <v>-1250</v>
      </c>
    </row>
    <row r="242" spans="1:9" x14ac:dyDescent="0.25">
      <c r="A242" s="1"/>
      <c r="B242" s="16">
        <v>225</v>
      </c>
      <c r="C242" s="14"/>
      <c r="D242" s="25"/>
      <c r="E242" s="29">
        <v>1250</v>
      </c>
      <c r="F242" s="80">
        <v>1250</v>
      </c>
      <c r="G242" s="23">
        <v>260788</v>
      </c>
      <c r="H242" s="70">
        <v>45663</v>
      </c>
      <c r="I242" s="27">
        <f t="shared" si="3"/>
        <v>0</v>
      </c>
    </row>
    <row r="243" spans="1:9" x14ac:dyDescent="0.25">
      <c r="A243" s="1"/>
      <c r="B243" s="16">
        <v>226</v>
      </c>
      <c r="C243" s="14"/>
      <c r="D243" s="25"/>
      <c r="E243" s="29">
        <v>1250</v>
      </c>
      <c r="F243" s="80">
        <v>1250</v>
      </c>
      <c r="G243" s="23">
        <v>119438</v>
      </c>
      <c r="H243" s="70">
        <v>45663</v>
      </c>
      <c r="I243" s="27">
        <f t="shared" si="3"/>
        <v>0</v>
      </c>
    </row>
    <row r="244" spans="1:9" x14ac:dyDescent="0.25">
      <c r="A244" s="1"/>
      <c r="B244" s="16">
        <v>227</v>
      </c>
      <c r="C244" s="14"/>
      <c r="D244" s="25"/>
      <c r="E244" s="29">
        <v>1250</v>
      </c>
      <c r="F244" s="80"/>
      <c r="G244" s="23"/>
      <c r="H244" s="70"/>
      <c r="I244" s="27">
        <f t="shared" si="3"/>
        <v>-1250</v>
      </c>
    </row>
    <row r="245" spans="1:9" x14ac:dyDescent="0.25">
      <c r="A245" s="1"/>
      <c r="B245" s="16">
        <v>228</v>
      </c>
      <c r="C245" s="14"/>
      <c r="D245" s="25"/>
      <c r="E245" s="29">
        <v>1250</v>
      </c>
      <c r="F245" s="80"/>
      <c r="G245" s="23"/>
      <c r="H245" s="70"/>
      <c r="I245" s="27">
        <f t="shared" si="3"/>
        <v>-1250</v>
      </c>
    </row>
    <row r="246" spans="1:9" x14ac:dyDescent="0.25">
      <c r="A246" s="1"/>
      <c r="B246" s="16">
        <v>229</v>
      </c>
      <c r="C246" s="14"/>
      <c r="D246" s="25"/>
      <c r="E246" s="29">
        <v>1250</v>
      </c>
      <c r="F246" s="80">
        <v>2500</v>
      </c>
      <c r="G246" s="23">
        <v>327033</v>
      </c>
      <c r="H246" s="70">
        <v>45667</v>
      </c>
      <c r="I246" s="27">
        <f t="shared" si="3"/>
        <v>1250</v>
      </c>
    </row>
    <row r="247" spans="1:9" x14ac:dyDescent="0.25">
      <c r="A247" s="1"/>
      <c r="B247" s="16">
        <v>230</v>
      </c>
      <c r="C247" s="14"/>
      <c r="D247" s="25"/>
      <c r="E247" s="29">
        <v>1250</v>
      </c>
      <c r="F247" s="80"/>
      <c r="G247" s="23"/>
      <c r="H247" s="70"/>
      <c r="I247" s="27">
        <f t="shared" si="3"/>
        <v>-1250</v>
      </c>
    </row>
    <row r="248" spans="1:9" x14ac:dyDescent="0.25">
      <c r="A248" s="1"/>
      <c r="B248" s="16">
        <v>231</v>
      </c>
      <c r="C248" s="14"/>
      <c r="D248" s="25"/>
      <c r="E248" s="29">
        <v>1250</v>
      </c>
      <c r="F248" s="80">
        <v>3750</v>
      </c>
      <c r="G248" s="23">
        <v>97037</v>
      </c>
      <c r="H248" s="70">
        <v>45660</v>
      </c>
      <c r="I248" s="27">
        <f t="shared" si="3"/>
        <v>2500</v>
      </c>
    </row>
    <row r="249" spans="1:9" x14ac:dyDescent="0.25">
      <c r="A249" s="1"/>
      <c r="B249" s="16">
        <v>232</v>
      </c>
      <c r="C249" s="14"/>
      <c r="D249" s="25"/>
      <c r="E249" s="29">
        <v>1250</v>
      </c>
      <c r="F249" s="80"/>
      <c r="G249" s="23"/>
      <c r="H249" s="70"/>
      <c r="I249" s="27">
        <f t="shared" si="3"/>
        <v>-1250</v>
      </c>
    </row>
    <row r="250" spans="1:9" x14ac:dyDescent="0.25">
      <c r="A250" s="1"/>
      <c r="B250" s="16">
        <v>233</v>
      </c>
      <c r="C250" s="14"/>
      <c r="D250" s="25"/>
      <c r="E250" s="29">
        <v>1250</v>
      </c>
      <c r="F250" s="80">
        <v>1250</v>
      </c>
      <c r="G250" s="23">
        <v>222578</v>
      </c>
      <c r="H250" s="70">
        <v>45672</v>
      </c>
      <c r="I250" s="27">
        <f t="shared" si="3"/>
        <v>0</v>
      </c>
    </row>
    <row r="251" spans="1:9" x14ac:dyDescent="0.25">
      <c r="A251" s="15"/>
      <c r="B251" s="16">
        <v>234</v>
      </c>
      <c r="C251" s="14"/>
      <c r="D251" s="25"/>
      <c r="E251" s="29">
        <v>1250</v>
      </c>
      <c r="F251" s="80">
        <v>1250</v>
      </c>
      <c r="G251" s="23">
        <v>754280</v>
      </c>
      <c r="H251" s="70">
        <v>45673</v>
      </c>
      <c r="I251" s="27">
        <f t="shared" si="3"/>
        <v>0</v>
      </c>
    </row>
    <row r="252" spans="1:9" x14ac:dyDescent="0.25">
      <c r="A252" s="1"/>
      <c r="B252" s="16">
        <v>235</v>
      </c>
      <c r="C252" s="14"/>
      <c r="D252" s="25"/>
      <c r="E252" s="29">
        <v>1250</v>
      </c>
      <c r="F252" s="80"/>
      <c r="G252" s="23"/>
      <c r="H252" s="70"/>
      <c r="I252" s="27">
        <f t="shared" si="3"/>
        <v>-1250</v>
      </c>
    </row>
    <row r="253" spans="1:9" x14ac:dyDescent="0.25">
      <c r="A253" s="1"/>
      <c r="B253" s="16">
        <v>236</v>
      </c>
      <c r="C253" s="14"/>
      <c r="D253" s="25"/>
      <c r="E253" s="29">
        <v>1250</v>
      </c>
      <c r="F253" s="80"/>
      <c r="G253" s="23"/>
      <c r="H253" s="70"/>
      <c r="I253" s="27">
        <f t="shared" si="3"/>
        <v>-1250</v>
      </c>
    </row>
    <row r="254" spans="1:9" x14ac:dyDescent="0.25">
      <c r="A254" s="1"/>
      <c r="B254" s="16">
        <v>237</v>
      </c>
      <c r="C254" s="14"/>
      <c r="D254" s="25"/>
      <c r="E254" s="29">
        <v>1250</v>
      </c>
      <c r="F254" s="80"/>
      <c r="G254" s="23"/>
      <c r="H254" s="70"/>
      <c r="I254" s="27">
        <f t="shared" si="3"/>
        <v>-1250</v>
      </c>
    </row>
    <row r="255" spans="1:9" x14ac:dyDescent="0.25">
      <c r="A255" s="1"/>
      <c r="B255" s="16">
        <v>238</v>
      </c>
      <c r="C255" s="14"/>
      <c r="D255" s="25"/>
      <c r="E255" s="29">
        <v>1250</v>
      </c>
      <c r="F255" s="80">
        <v>2500</v>
      </c>
      <c r="G255" s="23">
        <v>234755</v>
      </c>
      <c r="H255" s="70">
        <v>45670</v>
      </c>
      <c r="I255" s="27">
        <f t="shared" si="3"/>
        <v>1250</v>
      </c>
    </row>
    <row r="256" spans="1:9" x14ac:dyDescent="0.25">
      <c r="A256" s="1"/>
      <c r="B256" s="16">
        <v>239</v>
      </c>
      <c r="C256" s="14"/>
      <c r="D256" s="25"/>
      <c r="E256" s="29">
        <v>1250</v>
      </c>
      <c r="F256" s="80"/>
      <c r="G256" s="23"/>
      <c r="H256" s="70"/>
      <c r="I256" s="27">
        <f t="shared" si="3"/>
        <v>-1250</v>
      </c>
    </row>
    <row r="257" spans="1:9" x14ac:dyDescent="0.25">
      <c r="A257" s="1"/>
      <c r="B257" s="16">
        <v>240</v>
      </c>
      <c r="C257" s="14"/>
      <c r="D257" s="25"/>
      <c r="E257" s="29">
        <v>1250</v>
      </c>
      <c r="F257" s="80">
        <v>2500</v>
      </c>
      <c r="G257" s="23">
        <v>53324</v>
      </c>
      <c r="H257" s="70">
        <v>45672</v>
      </c>
      <c r="I257" s="27">
        <f t="shared" si="3"/>
        <v>1250</v>
      </c>
    </row>
    <row r="258" spans="1:9" x14ac:dyDescent="0.25">
      <c r="A258" s="1"/>
      <c r="B258" s="16">
        <v>241</v>
      </c>
      <c r="C258" s="14"/>
      <c r="D258" s="25"/>
      <c r="E258" s="29"/>
      <c r="F258" s="80"/>
      <c r="G258" s="23"/>
      <c r="H258" s="70"/>
      <c r="I258" s="27">
        <f t="shared" si="3"/>
        <v>0</v>
      </c>
    </row>
    <row r="259" spans="1:9" x14ac:dyDescent="0.25">
      <c r="A259" s="1"/>
      <c r="B259" s="16">
        <v>242</v>
      </c>
      <c r="C259" s="14"/>
      <c r="D259" s="25"/>
      <c r="E259" s="29">
        <v>1250</v>
      </c>
      <c r="F259" s="80"/>
      <c r="G259" s="23"/>
      <c r="H259" s="70"/>
      <c r="I259" s="27">
        <f t="shared" si="3"/>
        <v>-1250</v>
      </c>
    </row>
    <row r="260" spans="1:9" x14ac:dyDescent="0.25">
      <c r="A260" s="1"/>
      <c r="B260" s="16">
        <v>243</v>
      </c>
      <c r="C260" s="14"/>
      <c r="D260" s="25"/>
      <c r="E260" s="29">
        <v>1250</v>
      </c>
      <c r="F260" s="80"/>
      <c r="G260" s="23"/>
      <c r="H260" s="70"/>
      <c r="I260" s="27">
        <f t="shared" si="3"/>
        <v>-1250</v>
      </c>
    </row>
    <row r="261" spans="1:9" x14ac:dyDescent="0.25">
      <c r="A261" s="1"/>
      <c r="B261" s="16">
        <v>244</v>
      </c>
      <c r="C261" s="14"/>
      <c r="D261" s="25"/>
      <c r="E261" s="29">
        <v>1250</v>
      </c>
      <c r="F261" s="80"/>
      <c r="G261" s="23"/>
      <c r="H261" s="70"/>
      <c r="I261" s="27">
        <f t="shared" si="3"/>
        <v>-1250</v>
      </c>
    </row>
    <row r="262" spans="1:9" x14ac:dyDescent="0.25">
      <c r="A262" s="1"/>
      <c r="B262" s="16">
        <v>245</v>
      </c>
      <c r="C262" s="14"/>
      <c r="D262" s="25"/>
      <c r="E262" s="29">
        <v>1250</v>
      </c>
      <c r="F262" s="80"/>
      <c r="G262" s="23"/>
      <c r="H262" s="70"/>
      <c r="I262" s="27">
        <f t="shared" si="3"/>
        <v>-1250</v>
      </c>
    </row>
    <row r="263" spans="1:9" x14ac:dyDescent="0.25">
      <c r="A263" s="1"/>
      <c r="B263" s="16">
        <v>246</v>
      </c>
      <c r="C263" s="14"/>
      <c r="D263" s="25"/>
      <c r="E263" s="29">
        <v>1250</v>
      </c>
      <c r="F263" s="80">
        <v>1250</v>
      </c>
      <c r="G263" s="23">
        <v>537585</v>
      </c>
      <c r="H263" s="70">
        <v>45672</v>
      </c>
      <c r="I263" s="27">
        <f t="shared" si="3"/>
        <v>0</v>
      </c>
    </row>
    <row r="264" spans="1:9" x14ac:dyDescent="0.25">
      <c r="A264" s="1"/>
      <c r="B264" s="16">
        <v>247</v>
      </c>
      <c r="C264" s="14"/>
      <c r="D264" s="25"/>
      <c r="E264" s="29">
        <v>1250</v>
      </c>
      <c r="F264" s="80">
        <v>1250</v>
      </c>
      <c r="G264" s="23">
        <v>481562</v>
      </c>
      <c r="H264" s="70">
        <v>45666</v>
      </c>
      <c r="I264" s="27">
        <f t="shared" si="3"/>
        <v>0</v>
      </c>
    </row>
    <row r="265" spans="1:9" x14ac:dyDescent="0.25">
      <c r="A265" s="1"/>
      <c r="B265" s="16">
        <v>248</v>
      </c>
      <c r="C265" s="14"/>
      <c r="D265" s="25"/>
      <c r="E265" s="29">
        <v>1250</v>
      </c>
      <c r="F265" s="80"/>
      <c r="G265" s="23"/>
      <c r="H265" s="70"/>
      <c r="I265" s="27">
        <f t="shared" si="3"/>
        <v>-1250</v>
      </c>
    </row>
    <row r="266" spans="1:9" x14ac:dyDescent="0.25">
      <c r="A266" s="1"/>
      <c r="B266" s="16">
        <v>249</v>
      </c>
      <c r="C266" s="14"/>
      <c r="D266" s="25"/>
      <c r="E266" s="29">
        <v>1250</v>
      </c>
      <c r="F266" s="80"/>
      <c r="G266" s="23"/>
      <c r="H266" s="70"/>
      <c r="I266" s="27">
        <f t="shared" si="3"/>
        <v>-1250</v>
      </c>
    </row>
    <row r="267" spans="1:9" x14ac:dyDescent="0.25">
      <c r="A267" s="1"/>
      <c r="B267" s="16">
        <v>250</v>
      </c>
      <c r="C267" s="14"/>
      <c r="D267" s="25"/>
      <c r="E267" s="29">
        <v>1250</v>
      </c>
      <c r="F267" s="80"/>
      <c r="G267" s="23"/>
      <c r="H267" s="70"/>
      <c r="I267" s="27">
        <f t="shared" si="3"/>
        <v>-1250</v>
      </c>
    </row>
    <row r="268" spans="1:9" x14ac:dyDescent="0.25">
      <c r="A268" s="1"/>
      <c r="B268" s="16" t="s">
        <v>36</v>
      </c>
      <c r="C268" s="14"/>
      <c r="D268" s="25"/>
      <c r="E268" s="29">
        <v>1250</v>
      </c>
      <c r="F268" s="80"/>
      <c r="G268" s="23"/>
      <c r="H268" s="70"/>
      <c r="I268" s="27">
        <f t="shared" si="3"/>
        <v>-1250</v>
      </c>
    </row>
    <row r="269" spans="1:9" x14ac:dyDescent="0.25">
      <c r="A269" s="1"/>
      <c r="B269" s="16">
        <v>251</v>
      </c>
      <c r="C269" s="14"/>
      <c r="D269" s="25"/>
      <c r="E269" s="29">
        <v>1250</v>
      </c>
      <c r="F269" s="80">
        <v>1250</v>
      </c>
      <c r="G269" s="23">
        <v>602425</v>
      </c>
      <c r="H269" s="70">
        <v>45674</v>
      </c>
      <c r="I269" s="27">
        <f t="shared" si="3"/>
        <v>0</v>
      </c>
    </row>
    <row r="270" spans="1:9" x14ac:dyDescent="0.25">
      <c r="A270" s="15"/>
      <c r="B270" s="16">
        <v>252</v>
      </c>
      <c r="C270" s="14"/>
      <c r="D270" s="25"/>
      <c r="E270" s="29">
        <v>1250</v>
      </c>
      <c r="F270" s="80">
        <v>1250</v>
      </c>
      <c r="G270" s="23">
        <v>617734</v>
      </c>
      <c r="H270" s="70">
        <v>45677</v>
      </c>
      <c r="I270" s="27">
        <f t="shared" si="3"/>
        <v>0</v>
      </c>
    </row>
    <row r="271" spans="1:9" x14ac:dyDescent="0.25">
      <c r="A271" s="1"/>
      <c r="B271" s="16">
        <v>253</v>
      </c>
      <c r="C271" s="14"/>
      <c r="D271" s="25"/>
      <c r="E271" s="29">
        <v>1250</v>
      </c>
      <c r="F271" s="80"/>
      <c r="G271" s="23"/>
      <c r="H271" s="70"/>
      <c r="I271" s="27">
        <f t="shared" si="3"/>
        <v>-1250</v>
      </c>
    </row>
    <row r="272" spans="1:9" x14ac:dyDescent="0.25">
      <c r="A272" s="1"/>
      <c r="B272" s="16">
        <v>254</v>
      </c>
      <c r="C272" s="14"/>
      <c r="D272" s="25"/>
      <c r="E272" s="29">
        <v>1250</v>
      </c>
      <c r="F272" s="80"/>
      <c r="G272" s="23"/>
      <c r="H272" s="70"/>
      <c r="I272" s="27">
        <f t="shared" ref="I272:I337" si="4">F272-E272</f>
        <v>-1250</v>
      </c>
    </row>
    <row r="273" spans="1:9" x14ac:dyDescent="0.25">
      <c r="A273" s="1"/>
      <c r="B273" s="16">
        <v>255</v>
      </c>
      <c r="C273" s="71"/>
      <c r="D273" s="25"/>
      <c r="E273" s="29">
        <v>1250</v>
      </c>
      <c r="F273" s="80">
        <v>1250</v>
      </c>
      <c r="G273" s="23">
        <v>194540</v>
      </c>
      <c r="H273" s="70">
        <v>45670</v>
      </c>
      <c r="I273" s="27">
        <f t="shared" si="4"/>
        <v>0</v>
      </c>
    </row>
    <row r="274" spans="1:9" x14ac:dyDescent="0.25">
      <c r="A274" s="1"/>
      <c r="B274" s="16">
        <v>256</v>
      </c>
      <c r="C274" s="14"/>
      <c r="D274" s="25"/>
      <c r="E274" s="29">
        <v>1250</v>
      </c>
      <c r="F274" s="80"/>
      <c r="G274" s="23"/>
      <c r="H274" s="70"/>
      <c r="I274" s="27">
        <f t="shared" si="4"/>
        <v>-1250</v>
      </c>
    </row>
    <row r="275" spans="1:9" x14ac:dyDescent="0.25">
      <c r="A275" s="15"/>
      <c r="B275" s="16">
        <v>257</v>
      </c>
      <c r="C275" s="14"/>
      <c r="D275" s="25"/>
      <c r="E275" s="29">
        <v>1250</v>
      </c>
      <c r="F275" s="80">
        <v>1250</v>
      </c>
      <c r="G275" s="23">
        <v>69452</v>
      </c>
      <c r="H275" s="70">
        <v>45679</v>
      </c>
      <c r="I275" s="27">
        <f t="shared" si="4"/>
        <v>0</v>
      </c>
    </row>
    <row r="276" spans="1:9" x14ac:dyDescent="0.25">
      <c r="A276" s="1"/>
      <c r="B276" s="16">
        <v>258</v>
      </c>
      <c r="C276" s="14"/>
      <c r="D276" s="25"/>
      <c r="E276" s="29">
        <v>1250</v>
      </c>
      <c r="F276" s="80"/>
      <c r="G276" s="23"/>
      <c r="H276" s="70"/>
      <c r="I276" s="27">
        <f t="shared" si="4"/>
        <v>-1250</v>
      </c>
    </row>
    <row r="277" spans="1:9" x14ac:dyDescent="0.25">
      <c r="A277" s="1"/>
      <c r="B277" s="16">
        <v>259</v>
      </c>
      <c r="C277" s="14"/>
      <c r="D277" s="25"/>
      <c r="E277" s="29">
        <v>1250</v>
      </c>
      <c r="F277" s="80"/>
      <c r="G277" s="23"/>
      <c r="H277" s="70"/>
      <c r="I277" s="27">
        <f t="shared" si="4"/>
        <v>-1250</v>
      </c>
    </row>
    <row r="278" spans="1:9" x14ac:dyDescent="0.25">
      <c r="A278" s="1"/>
      <c r="B278" s="16">
        <v>260</v>
      </c>
      <c r="C278" s="14"/>
      <c r="D278" s="25"/>
      <c r="E278" s="29">
        <v>1250</v>
      </c>
      <c r="F278" s="80">
        <v>3750</v>
      </c>
      <c r="G278" s="23">
        <v>151169</v>
      </c>
      <c r="H278" s="70">
        <v>45665</v>
      </c>
      <c r="I278" s="27">
        <f t="shared" si="4"/>
        <v>2500</v>
      </c>
    </row>
    <row r="279" spans="1:9" x14ac:dyDescent="0.25">
      <c r="A279" s="1"/>
      <c r="B279" s="16">
        <v>261</v>
      </c>
      <c r="C279" s="14"/>
      <c r="D279" s="25"/>
      <c r="E279" s="29">
        <v>1250</v>
      </c>
      <c r="F279" s="80"/>
      <c r="G279" s="23"/>
      <c r="H279" s="70"/>
      <c r="I279" s="27">
        <f t="shared" si="4"/>
        <v>-1250</v>
      </c>
    </row>
    <row r="280" spans="1:9" x14ac:dyDescent="0.25">
      <c r="A280" s="15"/>
      <c r="B280" s="16">
        <v>262</v>
      </c>
      <c r="C280" s="65"/>
      <c r="D280" s="25"/>
      <c r="E280" s="29">
        <v>1250</v>
      </c>
      <c r="F280" s="80"/>
      <c r="G280" s="23"/>
      <c r="H280" s="70"/>
      <c r="I280" s="27">
        <f t="shared" si="4"/>
        <v>-1250</v>
      </c>
    </row>
    <row r="281" spans="1:9" x14ac:dyDescent="0.25">
      <c r="A281" s="1"/>
      <c r="B281" s="16">
        <v>263</v>
      </c>
      <c r="C281" s="14"/>
      <c r="D281" s="25"/>
      <c r="E281" s="29"/>
      <c r="F281" s="80"/>
      <c r="G281" s="23"/>
      <c r="H281" s="70"/>
      <c r="I281" s="27">
        <f t="shared" si="4"/>
        <v>0</v>
      </c>
    </row>
    <row r="282" spans="1:9" x14ac:dyDescent="0.25">
      <c r="A282" s="1"/>
      <c r="B282" s="16">
        <v>264</v>
      </c>
      <c r="C282" s="14"/>
      <c r="D282" s="25"/>
      <c r="E282" s="29">
        <v>1250</v>
      </c>
      <c r="F282" s="80"/>
      <c r="G282" s="23"/>
      <c r="H282" s="70"/>
      <c r="I282" s="27">
        <f t="shared" si="4"/>
        <v>-1250</v>
      </c>
    </row>
    <row r="283" spans="1:9" x14ac:dyDescent="0.25">
      <c r="A283" s="1"/>
      <c r="B283" s="16">
        <v>265</v>
      </c>
      <c r="C283" s="14"/>
      <c r="D283" s="25"/>
      <c r="E283" s="29">
        <v>1250</v>
      </c>
      <c r="F283" s="80"/>
      <c r="G283" s="23"/>
      <c r="H283" s="70"/>
      <c r="I283" s="27">
        <f t="shared" si="4"/>
        <v>-1250</v>
      </c>
    </row>
    <row r="284" spans="1:9" x14ac:dyDescent="0.25">
      <c r="A284" s="1"/>
      <c r="B284" s="16">
        <v>266</v>
      </c>
      <c r="C284" s="14"/>
      <c r="D284" s="25"/>
      <c r="E284" s="29">
        <v>1250</v>
      </c>
      <c r="F284" s="80"/>
      <c r="G284" s="23"/>
      <c r="H284" s="70"/>
      <c r="I284" s="27">
        <f t="shared" si="4"/>
        <v>-1250</v>
      </c>
    </row>
    <row r="285" spans="1:9" x14ac:dyDescent="0.25">
      <c r="A285" s="1"/>
      <c r="B285" s="16">
        <v>267</v>
      </c>
      <c r="C285" s="14"/>
      <c r="D285" s="25"/>
      <c r="E285" s="29">
        <v>1250</v>
      </c>
      <c r="F285" s="80"/>
      <c r="G285" s="23"/>
      <c r="H285" s="70"/>
      <c r="I285" s="27">
        <f t="shared" si="4"/>
        <v>-1250</v>
      </c>
    </row>
    <row r="286" spans="1:9" x14ac:dyDescent="0.25">
      <c r="A286" s="1"/>
      <c r="B286" s="16">
        <v>268</v>
      </c>
      <c r="C286" s="14"/>
      <c r="D286" s="25"/>
      <c r="E286" s="29">
        <v>1250</v>
      </c>
      <c r="F286" s="80"/>
      <c r="G286" s="23"/>
      <c r="H286" s="70"/>
      <c r="I286" s="27">
        <f t="shared" si="4"/>
        <v>-1250</v>
      </c>
    </row>
    <row r="287" spans="1:9" x14ac:dyDescent="0.25">
      <c r="A287" s="1"/>
      <c r="B287" s="16">
        <v>269</v>
      </c>
      <c r="C287" s="14"/>
      <c r="D287" s="25"/>
      <c r="E287" s="29">
        <v>1250</v>
      </c>
      <c r="F287" s="80">
        <v>1250</v>
      </c>
      <c r="G287" s="23">
        <v>485160</v>
      </c>
      <c r="H287" s="70">
        <v>45670</v>
      </c>
      <c r="I287" s="27">
        <f t="shared" si="4"/>
        <v>0</v>
      </c>
    </row>
    <row r="288" spans="1:9" x14ac:dyDescent="0.25">
      <c r="A288" s="1"/>
      <c r="B288" s="16">
        <v>270</v>
      </c>
      <c r="C288" s="14"/>
      <c r="D288" s="25"/>
      <c r="E288" s="29">
        <v>1250</v>
      </c>
      <c r="F288" s="80">
        <v>1250</v>
      </c>
      <c r="G288" s="23">
        <v>537970</v>
      </c>
      <c r="H288" s="70">
        <v>45677</v>
      </c>
      <c r="I288" s="27">
        <f t="shared" si="4"/>
        <v>0</v>
      </c>
    </row>
    <row r="289" spans="1:9" x14ac:dyDescent="0.25">
      <c r="A289" s="1"/>
      <c r="B289" s="16">
        <v>271</v>
      </c>
      <c r="C289" s="14"/>
      <c r="D289" s="25"/>
      <c r="E289" s="29">
        <v>1250</v>
      </c>
      <c r="F289" s="80"/>
      <c r="G289" s="23"/>
      <c r="H289" s="70"/>
      <c r="I289" s="27">
        <f t="shared" si="4"/>
        <v>-1250</v>
      </c>
    </row>
    <row r="290" spans="1:9" x14ac:dyDescent="0.25">
      <c r="A290" s="1"/>
      <c r="B290" s="16">
        <v>272</v>
      </c>
      <c r="C290" s="14"/>
      <c r="D290" s="25"/>
      <c r="E290" s="29">
        <v>1250</v>
      </c>
      <c r="F290" s="80"/>
      <c r="G290" s="23"/>
      <c r="H290" s="70"/>
      <c r="I290" s="27">
        <f t="shared" si="4"/>
        <v>-1250</v>
      </c>
    </row>
    <row r="291" spans="1:9" x14ac:dyDescent="0.25">
      <c r="A291" s="1"/>
      <c r="B291" s="16" t="s">
        <v>23</v>
      </c>
      <c r="C291" s="14"/>
      <c r="D291" s="25"/>
      <c r="E291" s="29">
        <v>1250</v>
      </c>
      <c r="F291" s="80">
        <v>1200</v>
      </c>
      <c r="G291" s="23">
        <v>157660</v>
      </c>
      <c r="H291" s="70">
        <v>45678</v>
      </c>
      <c r="I291" s="27">
        <f t="shared" si="4"/>
        <v>-50</v>
      </c>
    </row>
    <row r="292" spans="1:9" x14ac:dyDescent="0.25">
      <c r="A292" s="1"/>
      <c r="B292" s="16">
        <v>273</v>
      </c>
      <c r="C292" s="14"/>
      <c r="D292" s="25"/>
      <c r="E292" s="29"/>
      <c r="F292" s="80"/>
      <c r="G292" s="23"/>
      <c r="H292" s="70"/>
      <c r="I292" s="27">
        <f t="shared" si="4"/>
        <v>0</v>
      </c>
    </row>
    <row r="293" spans="1:9" x14ac:dyDescent="0.25">
      <c r="A293" s="1"/>
      <c r="B293" s="16">
        <v>274</v>
      </c>
      <c r="C293" s="14"/>
      <c r="D293" s="25"/>
      <c r="E293" s="29">
        <v>1250</v>
      </c>
      <c r="F293" s="80">
        <v>1250</v>
      </c>
      <c r="G293" s="23">
        <v>62793</v>
      </c>
      <c r="H293" s="70">
        <v>45670</v>
      </c>
      <c r="I293" s="27">
        <f t="shared" si="4"/>
        <v>0</v>
      </c>
    </row>
    <row r="294" spans="1:9" x14ac:dyDescent="0.25">
      <c r="A294" s="1"/>
      <c r="B294" s="16">
        <v>275</v>
      </c>
      <c r="C294" s="14"/>
      <c r="D294" s="25"/>
      <c r="E294" s="29">
        <v>1250</v>
      </c>
      <c r="F294" s="80"/>
      <c r="G294" s="23"/>
      <c r="H294" s="70"/>
      <c r="I294" s="27">
        <f t="shared" si="4"/>
        <v>-1250</v>
      </c>
    </row>
    <row r="295" spans="1:9" x14ac:dyDescent="0.25">
      <c r="A295" s="1"/>
      <c r="B295" s="16">
        <v>276</v>
      </c>
      <c r="C295" s="14"/>
      <c r="D295" s="25"/>
      <c r="E295" s="29">
        <v>1250</v>
      </c>
      <c r="F295" s="80">
        <v>2500</v>
      </c>
      <c r="G295" s="23">
        <v>825417</v>
      </c>
      <c r="H295" s="70">
        <v>45672</v>
      </c>
      <c r="I295" s="27">
        <f t="shared" si="4"/>
        <v>1250</v>
      </c>
    </row>
    <row r="296" spans="1:9" x14ac:dyDescent="0.25">
      <c r="A296" s="1"/>
      <c r="B296" s="16">
        <v>277</v>
      </c>
      <c r="C296" s="14"/>
      <c r="D296" s="25"/>
      <c r="E296" s="29">
        <v>1250</v>
      </c>
      <c r="F296" s="80">
        <v>1250</v>
      </c>
      <c r="G296" s="23">
        <v>282348</v>
      </c>
      <c r="H296" s="70">
        <v>45670</v>
      </c>
      <c r="I296" s="27">
        <f t="shared" si="4"/>
        <v>0</v>
      </c>
    </row>
    <row r="297" spans="1:9" x14ac:dyDescent="0.25">
      <c r="A297" s="15"/>
      <c r="B297" s="16">
        <v>278</v>
      </c>
      <c r="C297" s="14"/>
      <c r="D297" s="25"/>
      <c r="E297" s="29">
        <v>1250</v>
      </c>
      <c r="F297" s="80"/>
      <c r="G297" s="23"/>
      <c r="H297" s="70"/>
      <c r="I297" s="27">
        <f t="shared" si="4"/>
        <v>-1250</v>
      </c>
    </row>
    <row r="298" spans="1:9" x14ac:dyDescent="0.25">
      <c r="A298" s="15"/>
      <c r="B298" s="16">
        <v>279</v>
      </c>
      <c r="C298" s="14"/>
      <c r="D298" s="25"/>
      <c r="E298" s="29">
        <v>1250</v>
      </c>
      <c r="F298" s="80">
        <v>2500</v>
      </c>
      <c r="G298" s="23">
        <v>530720</v>
      </c>
      <c r="H298" s="70">
        <v>45686</v>
      </c>
      <c r="I298" s="27">
        <f t="shared" si="4"/>
        <v>1250</v>
      </c>
    </row>
    <row r="299" spans="1:9" x14ac:dyDescent="0.25">
      <c r="A299" s="1"/>
      <c r="B299" s="16">
        <v>280</v>
      </c>
      <c r="C299" s="14"/>
      <c r="D299" s="25"/>
      <c r="E299" s="29">
        <v>1250</v>
      </c>
      <c r="F299" s="80"/>
      <c r="G299" s="23"/>
      <c r="H299" s="70"/>
      <c r="I299" s="27">
        <f t="shared" si="4"/>
        <v>-1250</v>
      </c>
    </row>
    <row r="300" spans="1:9" x14ac:dyDescent="0.25">
      <c r="A300" s="1"/>
      <c r="B300" s="16">
        <v>281</v>
      </c>
      <c r="C300" s="73"/>
      <c r="D300" s="25"/>
      <c r="E300" s="29">
        <v>1250</v>
      </c>
      <c r="F300" s="80">
        <v>2500</v>
      </c>
      <c r="G300" s="23">
        <v>734096</v>
      </c>
      <c r="H300" s="70">
        <v>45672</v>
      </c>
      <c r="I300" s="27">
        <f t="shared" si="4"/>
        <v>1250</v>
      </c>
    </row>
    <row r="301" spans="1:9" x14ac:dyDescent="0.25">
      <c r="A301" s="15"/>
      <c r="B301" s="16">
        <v>282</v>
      </c>
      <c r="C301" s="14"/>
      <c r="D301" s="25"/>
      <c r="E301" s="29">
        <v>1250</v>
      </c>
      <c r="F301" s="80">
        <v>6000</v>
      </c>
      <c r="G301" s="23">
        <v>109165</v>
      </c>
      <c r="H301" s="70">
        <v>45684</v>
      </c>
      <c r="I301" s="27">
        <f t="shared" si="4"/>
        <v>4750</v>
      </c>
    </row>
    <row r="302" spans="1:9" x14ac:dyDescent="0.25">
      <c r="A302" s="1"/>
      <c r="B302" s="16">
        <v>283</v>
      </c>
      <c r="C302" s="14"/>
      <c r="D302" s="25"/>
      <c r="E302" s="29">
        <v>1250</v>
      </c>
      <c r="F302" s="80">
        <v>1250</v>
      </c>
      <c r="G302" s="23">
        <v>633446</v>
      </c>
      <c r="H302" s="70">
        <v>45677</v>
      </c>
      <c r="I302" s="27">
        <f t="shared" si="4"/>
        <v>0</v>
      </c>
    </row>
    <row r="303" spans="1:9" x14ac:dyDescent="0.25">
      <c r="A303" s="15"/>
      <c r="B303" s="16" t="s">
        <v>16</v>
      </c>
      <c r="C303" s="14"/>
      <c r="D303" s="25"/>
      <c r="E303" s="29">
        <v>1250</v>
      </c>
      <c r="F303" s="80"/>
      <c r="G303" s="23"/>
      <c r="H303" s="70"/>
      <c r="I303" s="27">
        <f t="shared" si="4"/>
        <v>-1250</v>
      </c>
    </row>
    <row r="304" spans="1:9" x14ac:dyDescent="0.25">
      <c r="A304" s="1"/>
      <c r="B304" s="16">
        <v>284</v>
      </c>
      <c r="C304" s="14"/>
      <c r="D304" s="25"/>
      <c r="E304" s="29"/>
      <c r="F304" s="80"/>
      <c r="G304" s="23"/>
      <c r="H304" s="70"/>
      <c r="I304" s="27">
        <f t="shared" si="4"/>
        <v>0</v>
      </c>
    </row>
    <row r="305" spans="1:9" x14ac:dyDescent="0.25">
      <c r="A305" s="1"/>
      <c r="B305" s="16">
        <v>285</v>
      </c>
      <c r="C305" s="14"/>
      <c r="D305" s="25"/>
      <c r="E305" s="29">
        <v>1250</v>
      </c>
      <c r="F305" s="80"/>
      <c r="G305" s="23"/>
      <c r="H305" s="70"/>
      <c r="I305" s="27">
        <f t="shared" si="4"/>
        <v>-1250</v>
      </c>
    </row>
    <row r="306" spans="1:9" x14ac:dyDescent="0.25">
      <c r="A306" s="1"/>
      <c r="B306" s="16" t="s">
        <v>31</v>
      </c>
      <c r="C306" s="14"/>
      <c r="D306" s="25"/>
      <c r="E306" s="29">
        <v>1250</v>
      </c>
      <c r="F306" s="80"/>
      <c r="G306" s="23"/>
      <c r="H306" s="70"/>
      <c r="I306" s="27">
        <f t="shared" si="4"/>
        <v>-1250</v>
      </c>
    </row>
    <row r="307" spans="1:9" x14ac:dyDescent="0.25">
      <c r="A307" s="1"/>
      <c r="B307" s="16">
        <v>286</v>
      </c>
      <c r="C307" s="14"/>
      <c r="D307" s="25"/>
      <c r="E307" s="29">
        <v>1250</v>
      </c>
      <c r="F307" s="80"/>
      <c r="G307" s="23"/>
      <c r="H307" s="70"/>
      <c r="I307" s="27">
        <f t="shared" si="4"/>
        <v>-1250</v>
      </c>
    </row>
    <row r="308" spans="1:9" x14ac:dyDescent="0.25">
      <c r="A308" s="1"/>
      <c r="B308" s="16">
        <v>287</v>
      </c>
      <c r="C308" s="14"/>
      <c r="D308" s="25"/>
      <c r="E308" s="29">
        <v>1250</v>
      </c>
      <c r="F308" s="80"/>
      <c r="G308" s="23"/>
      <c r="H308" s="70"/>
      <c r="I308" s="27">
        <f t="shared" si="4"/>
        <v>-1250</v>
      </c>
    </row>
    <row r="309" spans="1:9" x14ac:dyDescent="0.25">
      <c r="A309" s="15"/>
      <c r="B309" s="16">
        <v>288</v>
      </c>
      <c r="C309" s="14"/>
      <c r="D309" s="25"/>
      <c r="E309" s="29">
        <v>1250</v>
      </c>
      <c r="F309" s="80">
        <v>2500</v>
      </c>
      <c r="G309" s="23">
        <v>287323</v>
      </c>
      <c r="H309" s="70">
        <v>45680</v>
      </c>
      <c r="I309" s="27">
        <f t="shared" si="4"/>
        <v>1250</v>
      </c>
    </row>
    <row r="310" spans="1:9" x14ac:dyDescent="0.25">
      <c r="A310" s="1"/>
      <c r="B310" s="16">
        <v>289</v>
      </c>
      <c r="C310" s="14"/>
      <c r="D310" s="25"/>
      <c r="E310" s="29">
        <v>1250</v>
      </c>
      <c r="F310" s="80">
        <v>2500</v>
      </c>
      <c r="G310" s="23">
        <v>787975</v>
      </c>
      <c r="H310" s="70">
        <v>45673</v>
      </c>
      <c r="I310" s="27">
        <f t="shared" si="4"/>
        <v>1250</v>
      </c>
    </row>
    <row r="311" spans="1:9" x14ac:dyDescent="0.25">
      <c r="A311" s="1"/>
      <c r="B311" s="16">
        <v>290</v>
      </c>
      <c r="C311" s="14"/>
      <c r="D311" s="25"/>
      <c r="E311" s="29"/>
      <c r="F311" s="80"/>
      <c r="G311" s="23"/>
      <c r="H311" s="70"/>
      <c r="I311" s="27">
        <f t="shared" si="4"/>
        <v>0</v>
      </c>
    </row>
    <row r="312" spans="1:9" x14ac:dyDescent="0.25">
      <c r="A312" s="1"/>
      <c r="B312" s="16">
        <v>291</v>
      </c>
      <c r="C312" s="14"/>
      <c r="D312" s="25"/>
      <c r="E312" s="29">
        <v>1250</v>
      </c>
      <c r="F312" s="80">
        <v>1250</v>
      </c>
      <c r="G312" s="23">
        <v>268221</v>
      </c>
      <c r="H312" s="70">
        <v>45667</v>
      </c>
      <c r="I312" s="27">
        <f t="shared" si="4"/>
        <v>0</v>
      </c>
    </row>
    <row r="313" spans="1:9" x14ac:dyDescent="0.25">
      <c r="A313" s="1"/>
      <c r="B313" s="16">
        <v>292</v>
      </c>
      <c r="C313" s="14"/>
      <c r="D313" s="25"/>
      <c r="E313" s="29">
        <v>1250</v>
      </c>
      <c r="F313" s="80"/>
      <c r="G313" s="23"/>
      <c r="H313" s="70"/>
      <c r="I313" s="27">
        <f t="shared" si="4"/>
        <v>-1250</v>
      </c>
    </row>
    <row r="314" spans="1:9" x14ac:dyDescent="0.25">
      <c r="A314" s="1"/>
      <c r="B314" s="16">
        <v>293</v>
      </c>
      <c r="C314" s="14"/>
      <c r="D314" s="25"/>
      <c r="E314" s="29">
        <v>1250</v>
      </c>
      <c r="F314" s="80"/>
      <c r="G314" s="23"/>
      <c r="H314" s="70"/>
      <c r="I314" s="27">
        <f t="shared" si="4"/>
        <v>-1250</v>
      </c>
    </row>
    <row r="315" spans="1:9" x14ac:dyDescent="0.25">
      <c r="A315" s="1"/>
      <c r="B315" s="16">
        <v>294</v>
      </c>
      <c r="C315" s="14"/>
      <c r="D315" s="25"/>
      <c r="E315" s="29">
        <v>1250</v>
      </c>
      <c r="F315" s="80"/>
      <c r="G315" s="23"/>
      <c r="H315" s="70"/>
      <c r="I315" s="27">
        <f t="shared" si="4"/>
        <v>-1250</v>
      </c>
    </row>
    <row r="316" spans="1:9" x14ac:dyDescent="0.25">
      <c r="A316" s="1"/>
      <c r="B316" s="16">
        <v>295</v>
      </c>
      <c r="C316" s="14"/>
      <c r="D316" s="25"/>
      <c r="E316" s="29">
        <v>1250</v>
      </c>
      <c r="F316" s="80"/>
      <c r="G316" s="23"/>
      <c r="H316" s="70"/>
      <c r="I316" s="27">
        <f t="shared" si="4"/>
        <v>-1250</v>
      </c>
    </row>
    <row r="317" spans="1:9" x14ac:dyDescent="0.25">
      <c r="A317" s="1"/>
      <c r="B317" s="16">
        <v>296</v>
      </c>
      <c r="C317" s="14"/>
      <c r="D317" s="25"/>
      <c r="E317" s="29">
        <v>1250</v>
      </c>
      <c r="F317" s="80"/>
      <c r="G317" s="23"/>
      <c r="H317" s="70"/>
      <c r="I317" s="27">
        <f t="shared" si="4"/>
        <v>-1250</v>
      </c>
    </row>
    <row r="318" spans="1:9" x14ac:dyDescent="0.25">
      <c r="A318" s="1"/>
      <c r="B318" s="16">
        <v>297</v>
      </c>
      <c r="C318" s="14"/>
      <c r="D318" s="25"/>
      <c r="E318" s="29">
        <v>1250</v>
      </c>
      <c r="F318" s="80"/>
      <c r="G318" s="23"/>
      <c r="H318" s="70"/>
      <c r="I318" s="27">
        <f t="shared" si="4"/>
        <v>-1250</v>
      </c>
    </row>
    <row r="319" spans="1:9" x14ac:dyDescent="0.25">
      <c r="A319" s="1"/>
      <c r="B319" s="16">
        <v>298</v>
      </c>
      <c r="C319" s="14"/>
      <c r="D319" s="25"/>
      <c r="E319" s="29">
        <v>1250</v>
      </c>
      <c r="F319" s="80"/>
      <c r="G319" s="23"/>
      <c r="H319" s="70"/>
      <c r="I319" s="27">
        <f t="shared" si="4"/>
        <v>-1250</v>
      </c>
    </row>
    <row r="320" spans="1:9" x14ac:dyDescent="0.25">
      <c r="A320" s="1"/>
      <c r="B320" s="16">
        <v>299</v>
      </c>
      <c r="C320" s="14"/>
      <c r="D320" s="25"/>
      <c r="E320" s="29">
        <v>1250</v>
      </c>
      <c r="F320" s="80"/>
      <c r="G320" s="23"/>
      <c r="H320" s="70"/>
      <c r="I320" s="27">
        <f t="shared" si="4"/>
        <v>-1250</v>
      </c>
    </row>
    <row r="321" spans="1:9" x14ac:dyDescent="0.25">
      <c r="A321" s="1"/>
      <c r="B321" s="16">
        <v>300</v>
      </c>
      <c r="C321" s="14"/>
      <c r="D321" s="25"/>
      <c r="E321" s="29">
        <v>1250</v>
      </c>
      <c r="F321" s="80"/>
      <c r="G321" s="23"/>
      <c r="H321" s="70"/>
      <c r="I321" s="27">
        <f t="shared" si="4"/>
        <v>-1250</v>
      </c>
    </row>
    <row r="322" spans="1:9" x14ac:dyDescent="0.25">
      <c r="A322" s="1"/>
      <c r="B322" s="16">
        <v>301</v>
      </c>
      <c r="C322" s="14"/>
      <c r="D322" s="25"/>
      <c r="E322" s="29">
        <v>1250</v>
      </c>
      <c r="F322" s="80"/>
      <c r="G322" s="23"/>
      <c r="H322" s="70"/>
      <c r="I322" s="27">
        <f t="shared" si="4"/>
        <v>-1250</v>
      </c>
    </row>
    <row r="323" spans="1:9" x14ac:dyDescent="0.25">
      <c r="A323" s="1"/>
      <c r="B323" s="16">
        <v>302</v>
      </c>
      <c r="C323" s="14"/>
      <c r="D323" s="25"/>
      <c r="E323" s="29">
        <v>1250</v>
      </c>
      <c r="F323" s="80"/>
      <c r="G323" s="23"/>
      <c r="H323" s="70"/>
      <c r="I323" s="27">
        <f t="shared" si="4"/>
        <v>-1250</v>
      </c>
    </row>
    <row r="324" spans="1:9" x14ac:dyDescent="0.25">
      <c r="A324" s="1"/>
      <c r="B324" s="16">
        <v>303</v>
      </c>
      <c r="C324" s="14"/>
      <c r="D324" s="25"/>
      <c r="E324" s="29">
        <v>1250</v>
      </c>
      <c r="F324" s="80">
        <v>8750</v>
      </c>
      <c r="G324" s="23">
        <v>909947</v>
      </c>
      <c r="H324" s="70">
        <v>45666</v>
      </c>
      <c r="I324" s="27">
        <f t="shared" si="4"/>
        <v>7500</v>
      </c>
    </row>
    <row r="325" spans="1:9" x14ac:dyDescent="0.25">
      <c r="A325" s="1"/>
      <c r="B325" s="16">
        <v>304</v>
      </c>
      <c r="C325" s="14"/>
      <c r="D325" s="25"/>
      <c r="E325" s="29"/>
      <c r="F325" s="80"/>
      <c r="G325" s="23"/>
      <c r="H325" s="70"/>
      <c r="I325" s="27">
        <f t="shared" si="4"/>
        <v>0</v>
      </c>
    </row>
    <row r="326" spans="1:9" x14ac:dyDescent="0.25">
      <c r="A326" s="1"/>
      <c r="B326" s="16">
        <v>305</v>
      </c>
      <c r="C326" s="14"/>
      <c r="D326" s="25"/>
      <c r="E326" s="29">
        <v>1250</v>
      </c>
      <c r="F326" s="80">
        <v>1250</v>
      </c>
      <c r="G326" s="23">
        <v>954997</v>
      </c>
      <c r="H326" s="70">
        <v>45673</v>
      </c>
      <c r="I326" s="27">
        <f t="shared" si="4"/>
        <v>0</v>
      </c>
    </row>
    <row r="327" spans="1:9" x14ac:dyDescent="0.25">
      <c r="A327" s="1"/>
      <c r="B327" s="16">
        <v>306</v>
      </c>
      <c r="C327" s="14"/>
      <c r="D327" s="25"/>
      <c r="E327" s="29">
        <v>1250</v>
      </c>
      <c r="F327" s="80">
        <v>3750</v>
      </c>
      <c r="G327" s="23">
        <v>680698</v>
      </c>
      <c r="H327" s="70" t="s">
        <v>139</v>
      </c>
      <c r="I327" s="27">
        <f t="shared" si="4"/>
        <v>2500</v>
      </c>
    </row>
    <row r="328" spans="1:9" x14ac:dyDescent="0.25">
      <c r="A328" s="1"/>
      <c r="B328" s="16">
        <v>307</v>
      </c>
      <c r="C328" s="14"/>
      <c r="D328" s="25"/>
      <c r="E328" s="29">
        <v>1250</v>
      </c>
      <c r="F328" s="80"/>
      <c r="G328" s="23"/>
      <c r="H328" s="70"/>
      <c r="I328" s="27">
        <f t="shared" si="4"/>
        <v>-1250</v>
      </c>
    </row>
    <row r="329" spans="1:9" x14ac:dyDescent="0.25">
      <c r="A329" s="1"/>
      <c r="B329" s="16">
        <v>308</v>
      </c>
      <c r="C329" s="14"/>
      <c r="D329" s="25"/>
      <c r="E329" s="29">
        <v>1250</v>
      </c>
      <c r="F329" s="80"/>
      <c r="G329" s="23"/>
      <c r="H329" s="70"/>
      <c r="I329" s="27">
        <f t="shared" si="4"/>
        <v>-1250</v>
      </c>
    </row>
    <row r="330" spans="1:9" x14ac:dyDescent="0.25">
      <c r="A330" s="1"/>
      <c r="B330" s="16">
        <v>309</v>
      </c>
      <c r="C330" s="14"/>
      <c r="D330" s="25"/>
      <c r="E330" s="29">
        <v>1250</v>
      </c>
      <c r="F330" s="80">
        <v>1250</v>
      </c>
      <c r="G330" s="23">
        <v>219902</v>
      </c>
      <c r="H330" s="70">
        <v>45670</v>
      </c>
      <c r="I330" s="27">
        <f t="shared" si="4"/>
        <v>0</v>
      </c>
    </row>
    <row r="331" spans="1:9" x14ac:dyDescent="0.25">
      <c r="A331" s="1"/>
      <c r="B331" s="16">
        <v>310</v>
      </c>
      <c r="C331" s="14"/>
      <c r="D331" s="25"/>
      <c r="E331" s="29">
        <v>1250</v>
      </c>
      <c r="F331" s="80">
        <v>3750</v>
      </c>
      <c r="G331" s="23">
        <v>333296.31794600002</v>
      </c>
      <c r="H331" s="70" t="s">
        <v>64</v>
      </c>
      <c r="I331" s="27">
        <f t="shared" si="4"/>
        <v>2500</v>
      </c>
    </row>
    <row r="332" spans="1:9" x14ac:dyDescent="0.25">
      <c r="A332" s="1"/>
      <c r="B332" s="16">
        <v>311</v>
      </c>
      <c r="C332" s="14"/>
      <c r="D332" s="25"/>
      <c r="E332" s="29">
        <v>1250</v>
      </c>
      <c r="F332" s="80">
        <v>1250</v>
      </c>
      <c r="G332" s="23">
        <v>281355</v>
      </c>
      <c r="H332" s="70">
        <v>45674</v>
      </c>
      <c r="I332" s="27">
        <f t="shared" si="4"/>
        <v>0</v>
      </c>
    </row>
    <row r="333" spans="1:9" x14ac:dyDescent="0.25">
      <c r="A333" s="1"/>
      <c r="B333" s="16">
        <v>312</v>
      </c>
      <c r="C333" s="14"/>
      <c r="D333" s="25"/>
      <c r="E333" s="29">
        <v>1250</v>
      </c>
      <c r="F333" s="80">
        <v>3750</v>
      </c>
      <c r="G333" s="23">
        <v>333176.31805300002</v>
      </c>
      <c r="H333" s="70" t="s">
        <v>64</v>
      </c>
      <c r="I333" s="27">
        <f t="shared" si="4"/>
        <v>2500</v>
      </c>
    </row>
    <row r="334" spans="1:9" x14ac:dyDescent="0.25">
      <c r="A334" s="1"/>
      <c r="B334" s="16">
        <v>313</v>
      </c>
      <c r="C334" s="14"/>
      <c r="D334" s="25"/>
      <c r="E334" s="29"/>
      <c r="F334" s="80"/>
      <c r="G334" s="23"/>
      <c r="H334" s="70"/>
      <c r="I334" s="27">
        <f t="shared" si="4"/>
        <v>0</v>
      </c>
    </row>
    <row r="335" spans="1:9" x14ac:dyDescent="0.25">
      <c r="A335" s="1"/>
      <c r="B335" s="16">
        <v>314</v>
      </c>
      <c r="C335" s="14"/>
      <c r="D335" s="25"/>
      <c r="E335" s="29">
        <v>1250</v>
      </c>
      <c r="F335" s="80">
        <v>5000</v>
      </c>
      <c r="G335" s="23">
        <v>133345</v>
      </c>
      <c r="H335" s="70">
        <v>45677</v>
      </c>
      <c r="I335" s="27">
        <f t="shared" si="4"/>
        <v>3750</v>
      </c>
    </row>
    <row r="336" spans="1:9" x14ac:dyDescent="0.25">
      <c r="A336" s="1"/>
      <c r="B336" s="16">
        <v>315</v>
      </c>
      <c r="C336" s="14"/>
      <c r="D336" s="25"/>
      <c r="E336" s="29"/>
      <c r="F336" s="80"/>
      <c r="G336" s="23"/>
      <c r="H336" s="70"/>
      <c r="I336" s="27">
        <f t="shared" si="4"/>
        <v>0</v>
      </c>
    </row>
    <row r="337" spans="1:9" x14ac:dyDescent="0.25">
      <c r="A337" s="1"/>
      <c r="B337" s="16">
        <v>316</v>
      </c>
      <c r="C337" s="14"/>
      <c r="D337" s="25"/>
      <c r="E337" s="29">
        <v>1250</v>
      </c>
      <c r="F337" s="80"/>
      <c r="G337" s="23"/>
      <c r="H337" s="70"/>
      <c r="I337" s="27">
        <f t="shared" si="4"/>
        <v>-1250</v>
      </c>
    </row>
    <row r="338" spans="1:9" s="81" customFormat="1" x14ac:dyDescent="0.25">
      <c r="C338" s="82"/>
      <c r="E338" s="83">
        <f>SUM(E4:E337)</f>
        <v>363750</v>
      </c>
      <c r="F338" s="115">
        <f>SUM(F4:F337)</f>
        <v>264048</v>
      </c>
      <c r="G338" s="84"/>
      <c r="H338" s="85"/>
    </row>
    <row r="339" spans="1:9" x14ac:dyDescent="0.25">
      <c r="C339" s="75"/>
    </row>
    <row r="340" spans="1:9" x14ac:dyDescent="0.25">
      <c r="C340" s="75"/>
    </row>
    <row r="341" spans="1:9" x14ac:dyDescent="0.25">
      <c r="C341" s="75"/>
    </row>
    <row r="342" spans="1:9" x14ac:dyDescent="0.25">
      <c r="C342" s="75"/>
    </row>
    <row r="343" spans="1:9" x14ac:dyDescent="0.25">
      <c r="C343" s="75"/>
    </row>
    <row r="344" spans="1:9" x14ac:dyDescent="0.25">
      <c r="C344" s="75"/>
    </row>
    <row r="345" spans="1:9" x14ac:dyDescent="0.25">
      <c r="C345" s="75"/>
    </row>
    <row r="346" spans="1:9" x14ac:dyDescent="0.25">
      <c r="C346" s="75"/>
    </row>
    <row r="347" spans="1:9" x14ac:dyDescent="0.25">
      <c r="C347" s="75"/>
    </row>
    <row r="348" spans="1:9" x14ac:dyDescent="0.25">
      <c r="C348" s="75"/>
    </row>
    <row r="349" spans="1:9" x14ac:dyDescent="0.25">
      <c r="C349" s="75"/>
    </row>
    <row r="350" spans="1:9" x14ac:dyDescent="0.25">
      <c r="C350" s="75"/>
    </row>
    <row r="351" spans="1:9" x14ac:dyDescent="0.25">
      <c r="C351" s="75"/>
    </row>
    <row r="352" spans="1:9" x14ac:dyDescent="0.25">
      <c r="C352" s="75"/>
    </row>
    <row r="353" spans="3:3" x14ac:dyDescent="0.25">
      <c r="C353" s="75"/>
    </row>
    <row r="354" spans="3:3" x14ac:dyDescent="0.25">
      <c r="C354" s="75"/>
    </row>
    <row r="355" spans="3:3" x14ac:dyDescent="0.25">
      <c r="C355" s="75"/>
    </row>
    <row r="356" spans="3:3" x14ac:dyDescent="0.25">
      <c r="C356" s="75"/>
    </row>
    <row r="357" spans="3:3" x14ac:dyDescent="0.25">
      <c r="C357" s="75"/>
    </row>
    <row r="358" spans="3:3" x14ac:dyDescent="0.25">
      <c r="C358" s="75"/>
    </row>
    <row r="359" spans="3:3" x14ac:dyDescent="0.25">
      <c r="C359" s="75"/>
    </row>
    <row r="360" spans="3:3" x14ac:dyDescent="0.25">
      <c r="C360" s="75"/>
    </row>
    <row r="361" spans="3:3" x14ac:dyDescent="0.25">
      <c r="C361" s="75"/>
    </row>
    <row r="362" spans="3:3" x14ac:dyDescent="0.25">
      <c r="C362" s="75"/>
    </row>
    <row r="363" spans="3:3" x14ac:dyDescent="0.25">
      <c r="C363" s="75"/>
    </row>
    <row r="364" spans="3:3" x14ac:dyDescent="0.25">
      <c r="C364" s="75"/>
    </row>
    <row r="365" spans="3:3" x14ac:dyDescent="0.25">
      <c r="C365" s="75"/>
    </row>
    <row r="366" spans="3:3" x14ac:dyDescent="0.25">
      <c r="C366" s="75"/>
    </row>
    <row r="367" spans="3:3" x14ac:dyDescent="0.25">
      <c r="C367" s="75"/>
    </row>
    <row r="368" spans="3:3" x14ac:dyDescent="0.25">
      <c r="C368" s="75"/>
    </row>
    <row r="369" spans="3:3" x14ac:dyDescent="0.25">
      <c r="C369" s="75"/>
    </row>
    <row r="370" spans="3:3" x14ac:dyDescent="0.25">
      <c r="C370" s="75"/>
    </row>
    <row r="371" spans="3:3" x14ac:dyDescent="0.25">
      <c r="C371" s="75"/>
    </row>
    <row r="372" spans="3:3" x14ac:dyDescent="0.25">
      <c r="C372" s="75"/>
    </row>
    <row r="373" spans="3:3" x14ac:dyDescent="0.25">
      <c r="C373" s="75"/>
    </row>
    <row r="374" spans="3:3" x14ac:dyDescent="0.25">
      <c r="C374" s="75"/>
    </row>
    <row r="375" spans="3:3" x14ac:dyDescent="0.25">
      <c r="C375" s="75"/>
    </row>
    <row r="376" spans="3:3" x14ac:dyDescent="0.25">
      <c r="C376" s="75"/>
    </row>
    <row r="377" spans="3:3" x14ac:dyDescent="0.25">
      <c r="C377" s="75"/>
    </row>
    <row r="378" spans="3:3" x14ac:dyDescent="0.25">
      <c r="C378" s="75"/>
    </row>
    <row r="379" spans="3:3" x14ac:dyDescent="0.25">
      <c r="C379" s="75"/>
    </row>
    <row r="380" spans="3:3" x14ac:dyDescent="0.25">
      <c r="C380" s="75"/>
    </row>
    <row r="381" spans="3:3" x14ac:dyDescent="0.25">
      <c r="C381" s="75"/>
    </row>
    <row r="382" spans="3:3" x14ac:dyDescent="0.25">
      <c r="C382" s="75"/>
    </row>
    <row r="383" spans="3:3" x14ac:dyDescent="0.25">
      <c r="C383" s="75"/>
    </row>
    <row r="384" spans="3:3" x14ac:dyDescent="0.25">
      <c r="C384" s="75"/>
    </row>
    <row r="385" spans="3:3" x14ac:dyDescent="0.25">
      <c r="C385" s="75"/>
    </row>
    <row r="386" spans="3:3" x14ac:dyDescent="0.25">
      <c r="C386" s="75"/>
    </row>
    <row r="387" spans="3:3" x14ac:dyDescent="0.25">
      <c r="C387" s="75"/>
    </row>
    <row r="388" spans="3:3" x14ac:dyDescent="0.25">
      <c r="C388" s="75"/>
    </row>
    <row r="389" spans="3:3" x14ac:dyDescent="0.25">
      <c r="C389" s="75"/>
    </row>
    <row r="390" spans="3:3" x14ac:dyDescent="0.25">
      <c r="C390" s="75"/>
    </row>
    <row r="391" spans="3:3" x14ac:dyDescent="0.25">
      <c r="C391" s="75"/>
    </row>
    <row r="392" spans="3:3" x14ac:dyDescent="0.25">
      <c r="C392" s="75"/>
    </row>
    <row r="393" spans="3:3" x14ac:dyDescent="0.25">
      <c r="C393" s="75"/>
    </row>
    <row r="394" spans="3:3" x14ac:dyDescent="0.25">
      <c r="C394" s="75"/>
    </row>
    <row r="395" spans="3:3" x14ac:dyDescent="0.25">
      <c r="C395" s="75"/>
    </row>
    <row r="396" spans="3:3" x14ac:dyDescent="0.25">
      <c r="C396" s="75"/>
    </row>
    <row r="397" spans="3:3" x14ac:dyDescent="0.25">
      <c r="C397" s="75"/>
    </row>
    <row r="398" spans="3:3" x14ac:dyDescent="0.25">
      <c r="C398" s="75"/>
    </row>
    <row r="399" spans="3:3" x14ac:dyDescent="0.25">
      <c r="C399" s="75"/>
    </row>
    <row r="400" spans="3:3" x14ac:dyDescent="0.25">
      <c r="C400" s="75"/>
    </row>
    <row r="401" spans="3:3" x14ac:dyDescent="0.25">
      <c r="C401" s="75"/>
    </row>
    <row r="402" spans="3:3" x14ac:dyDescent="0.25">
      <c r="C402" s="75"/>
    </row>
    <row r="403" spans="3:3" x14ac:dyDescent="0.25">
      <c r="C403" s="75"/>
    </row>
    <row r="404" spans="3:3" x14ac:dyDescent="0.25">
      <c r="C404" s="75"/>
    </row>
    <row r="405" spans="3:3" x14ac:dyDescent="0.25">
      <c r="C405" s="75"/>
    </row>
    <row r="406" spans="3:3" x14ac:dyDescent="0.25">
      <c r="C406" s="75"/>
    </row>
    <row r="407" spans="3:3" x14ac:dyDescent="0.25">
      <c r="C407" s="75"/>
    </row>
    <row r="408" spans="3:3" x14ac:dyDescent="0.25">
      <c r="C408" s="75"/>
    </row>
    <row r="409" spans="3:3" x14ac:dyDescent="0.25">
      <c r="C409" s="75"/>
    </row>
    <row r="410" spans="3:3" x14ac:dyDescent="0.25">
      <c r="C410" s="75"/>
    </row>
    <row r="411" spans="3:3" x14ac:dyDescent="0.25">
      <c r="C411" s="75"/>
    </row>
    <row r="412" spans="3:3" x14ac:dyDescent="0.25">
      <c r="C412" s="75"/>
    </row>
    <row r="413" spans="3:3" x14ac:dyDescent="0.25">
      <c r="C413" s="75"/>
    </row>
    <row r="414" spans="3:3" x14ac:dyDescent="0.25">
      <c r="C414" s="75"/>
    </row>
    <row r="415" spans="3:3" x14ac:dyDescent="0.25">
      <c r="C415" s="75"/>
    </row>
    <row r="416" spans="3:3" x14ac:dyDescent="0.25">
      <c r="C416" s="75"/>
    </row>
    <row r="417" spans="3:3" x14ac:dyDescent="0.25">
      <c r="C417" s="75"/>
    </row>
    <row r="418" spans="3:3" x14ac:dyDescent="0.25">
      <c r="C418" s="75"/>
    </row>
    <row r="419" spans="3:3" x14ac:dyDescent="0.25">
      <c r="C419" s="75"/>
    </row>
    <row r="420" spans="3:3" x14ac:dyDescent="0.25">
      <c r="C420" s="75"/>
    </row>
    <row r="421" spans="3:3" x14ac:dyDescent="0.25">
      <c r="C421" s="75"/>
    </row>
    <row r="422" spans="3:3" x14ac:dyDescent="0.25">
      <c r="C422" s="75"/>
    </row>
    <row r="423" spans="3:3" x14ac:dyDescent="0.25">
      <c r="C423" s="75"/>
    </row>
    <row r="424" spans="3:3" x14ac:dyDescent="0.25">
      <c r="C424" s="75"/>
    </row>
    <row r="425" spans="3:3" x14ac:dyDescent="0.25">
      <c r="C425" s="75"/>
    </row>
    <row r="426" spans="3:3" x14ac:dyDescent="0.25">
      <c r="C426" s="75"/>
    </row>
    <row r="427" spans="3:3" x14ac:dyDescent="0.25">
      <c r="C427" s="75"/>
    </row>
    <row r="428" spans="3:3" x14ac:dyDescent="0.25">
      <c r="C428" s="75"/>
    </row>
    <row r="429" spans="3:3" x14ac:dyDescent="0.25">
      <c r="C429" s="75"/>
    </row>
    <row r="430" spans="3:3" x14ac:dyDescent="0.25">
      <c r="C430" s="75"/>
    </row>
    <row r="431" spans="3:3" x14ac:dyDescent="0.25">
      <c r="C431" s="75"/>
    </row>
    <row r="432" spans="3:3" x14ac:dyDescent="0.25">
      <c r="C432" s="75"/>
    </row>
    <row r="433" spans="3:3" x14ac:dyDescent="0.25">
      <c r="C433" s="75"/>
    </row>
    <row r="434" spans="3:3" x14ac:dyDescent="0.25">
      <c r="C434" s="75"/>
    </row>
    <row r="435" spans="3:3" x14ac:dyDescent="0.25">
      <c r="C435" s="75"/>
    </row>
    <row r="436" spans="3:3" x14ac:dyDescent="0.25">
      <c r="C436" s="75"/>
    </row>
    <row r="437" spans="3:3" x14ac:dyDescent="0.25">
      <c r="C437" s="75"/>
    </row>
    <row r="438" spans="3:3" x14ac:dyDescent="0.25">
      <c r="C438" s="75"/>
    </row>
    <row r="439" spans="3:3" x14ac:dyDescent="0.25">
      <c r="C439" s="75"/>
    </row>
    <row r="440" spans="3:3" x14ac:dyDescent="0.25">
      <c r="C440" s="75"/>
    </row>
    <row r="441" spans="3:3" x14ac:dyDescent="0.25">
      <c r="C441" s="75"/>
    </row>
    <row r="442" spans="3:3" x14ac:dyDescent="0.25">
      <c r="C442" s="75"/>
    </row>
    <row r="443" spans="3:3" x14ac:dyDescent="0.25">
      <c r="C443" s="75"/>
    </row>
    <row r="444" spans="3:3" x14ac:dyDescent="0.25">
      <c r="C444" s="75"/>
    </row>
    <row r="445" spans="3:3" x14ac:dyDescent="0.25">
      <c r="C445" s="75"/>
    </row>
    <row r="446" spans="3:3" x14ac:dyDescent="0.25">
      <c r="C446" s="75"/>
    </row>
    <row r="447" spans="3:3" x14ac:dyDescent="0.25">
      <c r="C447" s="75"/>
    </row>
    <row r="448" spans="3:3" x14ac:dyDescent="0.25">
      <c r="C448" s="75"/>
    </row>
    <row r="449" spans="3:3" x14ac:dyDescent="0.25">
      <c r="C449" s="75"/>
    </row>
    <row r="450" spans="3:3" x14ac:dyDescent="0.25">
      <c r="C450" s="75"/>
    </row>
    <row r="451" spans="3:3" x14ac:dyDescent="0.25">
      <c r="C451" s="75"/>
    </row>
    <row r="452" spans="3:3" x14ac:dyDescent="0.25">
      <c r="C452" s="75"/>
    </row>
    <row r="453" spans="3:3" x14ac:dyDescent="0.25">
      <c r="C453" s="75"/>
    </row>
    <row r="454" spans="3:3" x14ac:dyDescent="0.25">
      <c r="C454" s="75"/>
    </row>
    <row r="455" spans="3:3" x14ac:dyDescent="0.25">
      <c r="C455" s="75"/>
    </row>
    <row r="456" spans="3:3" x14ac:dyDescent="0.25">
      <c r="C456" s="75"/>
    </row>
    <row r="457" spans="3:3" x14ac:dyDescent="0.25">
      <c r="C457" s="75"/>
    </row>
    <row r="458" spans="3:3" x14ac:dyDescent="0.25">
      <c r="C458" s="75"/>
    </row>
    <row r="459" spans="3:3" x14ac:dyDescent="0.25">
      <c r="C459" s="75"/>
    </row>
    <row r="460" spans="3:3" x14ac:dyDescent="0.25">
      <c r="C460" s="75"/>
    </row>
    <row r="461" spans="3:3" x14ac:dyDescent="0.25">
      <c r="C461" s="75"/>
    </row>
    <row r="462" spans="3:3" x14ac:dyDescent="0.25">
      <c r="C462" s="75"/>
    </row>
    <row r="463" spans="3:3" x14ac:dyDescent="0.25">
      <c r="C463" s="30"/>
    </row>
    <row r="464" spans="3:3" x14ac:dyDescent="0.25">
      <c r="C464" s="30"/>
    </row>
    <row r="465" spans="3:3" x14ac:dyDescent="0.25">
      <c r="C465" s="30"/>
    </row>
    <row r="466" spans="3:3" x14ac:dyDescent="0.25">
      <c r="C466" s="30"/>
    </row>
    <row r="467" spans="3:3" x14ac:dyDescent="0.25">
      <c r="C467" s="30"/>
    </row>
    <row r="468" spans="3:3" x14ac:dyDescent="0.25">
      <c r="C468" s="30"/>
    </row>
    <row r="469" spans="3:3" x14ac:dyDescent="0.25">
      <c r="C469" s="30"/>
    </row>
    <row r="470" spans="3:3" x14ac:dyDescent="0.25">
      <c r="C470" s="30"/>
    </row>
  </sheetData>
  <mergeCells count="1">
    <mergeCell ref="C1:I2"/>
  </mergeCells>
  <conditionalFormatting sqref="I1:I337">
    <cfRule type="cellIs" dxfId="11" priority="1" operator="lessThan">
      <formula>0</formula>
    </cfRule>
  </conditionalFormatting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>
    <tabColor theme="9" tint="0.59999389629810485"/>
  </sheetPr>
  <dimension ref="A1:J470"/>
  <sheetViews>
    <sheetView topLeftCell="A148" workbookViewId="0">
      <selection activeCell="F295" sqref="F295"/>
    </sheetView>
  </sheetViews>
  <sheetFormatPr defaultColWidth="9.140625" defaultRowHeight="15" x14ac:dyDescent="0.25"/>
  <cols>
    <col min="1" max="2" width="9.140625" style="28"/>
    <col min="3" max="3" width="15.85546875" style="28" customWidth="1"/>
    <col min="4" max="4" width="9.140625" style="28"/>
    <col min="5" max="5" width="10.28515625" style="28" bestFit="1" customWidth="1"/>
    <col min="6" max="6" width="11.7109375" style="28" bestFit="1" customWidth="1"/>
    <col min="7" max="7" width="9.140625" style="28"/>
    <col min="8" max="8" width="10.140625" style="28" bestFit="1" customWidth="1"/>
    <col min="9" max="9" width="15" style="28" customWidth="1"/>
    <col min="10" max="16384" width="9.140625" style="28"/>
  </cols>
  <sheetData>
    <row r="1" spans="1:9" x14ac:dyDescent="0.25">
      <c r="A1" s="20" t="s">
        <v>0</v>
      </c>
      <c r="B1" s="25" t="s">
        <v>1</v>
      </c>
      <c r="C1" s="139">
        <v>45689</v>
      </c>
      <c r="D1" s="140"/>
      <c r="E1" s="141"/>
      <c r="F1" s="142"/>
      <c r="G1" s="143"/>
      <c r="H1" s="140"/>
      <c r="I1" s="144"/>
    </row>
    <row r="2" spans="1:9" x14ac:dyDescent="0.25">
      <c r="A2" s="21" t="s">
        <v>2</v>
      </c>
      <c r="B2" s="22" t="s">
        <v>3</v>
      </c>
      <c r="C2" s="145"/>
      <c r="D2" s="146"/>
      <c r="E2" s="147"/>
      <c r="F2" s="148"/>
      <c r="G2" s="149"/>
      <c r="H2" s="146"/>
      <c r="I2" s="150"/>
    </row>
    <row r="3" spans="1:9" ht="30" x14ac:dyDescent="0.25">
      <c r="A3" s="25"/>
      <c r="B3" s="25" t="s">
        <v>4</v>
      </c>
      <c r="C3" s="45" t="s">
        <v>5</v>
      </c>
      <c r="D3" s="25" t="s">
        <v>6</v>
      </c>
      <c r="E3" s="29" t="s">
        <v>7</v>
      </c>
      <c r="F3" s="24" t="s">
        <v>8</v>
      </c>
      <c r="G3" s="18" t="s">
        <v>9</v>
      </c>
      <c r="H3" s="25" t="s">
        <v>10</v>
      </c>
      <c r="I3" s="26" t="s">
        <v>11</v>
      </c>
    </row>
    <row r="4" spans="1:9" x14ac:dyDescent="0.25">
      <c r="A4" s="14"/>
      <c r="B4" s="1">
        <v>1</v>
      </c>
      <c r="C4" s="14"/>
      <c r="D4" s="25"/>
      <c r="E4" s="29">
        <v>1250</v>
      </c>
      <c r="F4" s="80">
        <v>1250</v>
      </c>
      <c r="G4" s="18" t="s">
        <v>183</v>
      </c>
      <c r="H4" s="18" t="s">
        <v>178</v>
      </c>
      <c r="I4" s="27">
        <f>янв.25!I4+F4-E4</f>
        <v>0</v>
      </c>
    </row>
    <row r="5" spans="1:9" x14ac:dyDescent="0.25">
      <c r="A5" s="1"/>
      <c r="B5" s="16">
        <v>2</v>
      </c>
      <c r="C5" s="14"/>
      <c r="D5" s="25"/>
      <c r="E5" s="59">
        <v>1250</v>
      </c>
      <c r="F5" s="80"/>
      <c r="G5" s="18"/>
      <c r="H5" s="18"/>
      <c r="I5" s="27">
        <f>янв.25!I5+F5-E5</f>
        <v>-2500</v>
      </c>
    </row>
    <row r="6" spans="1:9" x14ac:dyDescent="0.25">
      <c r="A6" s="1"/>
      <c r="B6" s="16">
        <v>3</v>
      </c>
      <c r="C6" s="14"/>
      <c r="D6" s="25"/>
      <c r="E6" s="29"/>
      <c r="F6" s="80"/>
      <c r="G6" s="18"/>
      <c r="H6" s="18"/>
      <c r="I6" s="27">
        <f>янв.25!I6+F6-E6</f>
        <v>0</v>
      </c>
    </row>
    <row r="7" spans="1:9" x14ac:dyDescent="0.25">
      <c r="A7" s="1"/>
      <c r="B7" s="16">
        <v>4</v>
      </c>
      <c r="C7" s="14"/>
      <c r="D7" s="25"/>
      <c r="E7" s="29">
        <v>1250</v>
      </c>
      <c r="F7" s="80">
        <v>2500</v>
      </c>
      <c r="G7" s="18" t="s">
        <v>159</v>
      </c>
      <c r="H7" s="18" t="s">
        <v>154</v>
      </c>
      <c r="I7" s="27">
        <f>янв.25!I7+F7-E7</f>
        <v>1250</v>
      </c>
    </row>
    <row r="8" spans="1:9" x14ac:dyDescent="0.25">
      <c r="A8" s="1"/>
      <c r="B8" s="16">
        <v>5</v>
      </c>
      <c r="C8" s="14"/>
      <c r="D8" s="25"/>
      <c r="E8" s="29">
        <v>1250</v>
      </c>
      <c r="F8" s="80">
        <v>2500</v>
      </c>
      <c r="G8" s="18" t="s">
        <v>179</v>
      </c>
      <c r="H8" s="18" t="s">
        <v>180</v>
      </c>
      <c r="I8" s="27">
        <f>янв.25!I8+F8-E8</f>
        <v>0</v>
      </c>
    </row>
    <row r="9" spans="1:9" x14ac:dyDescent="0.25">
      <c r="A9" s="1"/>
      <c r="B9" s="16">
        <v>6</v>
      </c>
      <c r="C9" s="14"/>
      <c r="D9" s="25"/>
      <c r="E9" s="29">
        <v>1250</v>
      </c>
      <c r="F9" s="80">
        <v>1250</v>
      </c>
      <c r="G9" s="18" t="s">
        <v>206</v>
      </c>
      <c r="H9" s="18" t="s">
        <v>207</v>
      </c>
      <c r="I9" s="27">
        <f>янв.25!I9+F9-E9</f>
        <v>0</v>
      </c>
    </row>
    <row r="10" spans="1:9" x14ac:dyDescent="0.25">
      <c r="A10" s="1"/>
      <c r="B10" s="16">
        <v>7</v>
      </c>
      <c r="C10" s="14"/>
      <c r="D10" s="25"/>
      <c r="E10" s="29">
        <v>1250</v>
      </c>
      <c r="F10" s="80"/>
      <c r="G10" s="18"/>
      <c r="H10" s="18"/>
      <c r="I10" s="27">
        <f>янв.25!I10+F10-E10</f>
        <v>-2500</v>
      </c>
    </row>
    <row r="11" spans="1:9" x14ac:dyDescent="0.25">
      <c r="A11" s="1"/>
      <c r="B11" s="16">
        <v>8</v>
      </c>
      <c r="C11" s="14"/>
      <c r="D11" s="25"/>
      <c r="E11" s="29">
        <v>1250</v>
      </c>
      <c r="F11" s="80"/>
      <c r="G11" s="18"/>
      <c r="H11" s="18"/>
      <c r="I11" s="27">
        <f>янв.25!I11+F11-E11</f>
        <v>-2500</v>
      </c>
    </row>
    <row r="12" spans="1:9" x14ac:dyDescent="0.25">
      <c r="A12" s="1"/>
      <c r="B12" s="16">
        <v>9</v>
      </c>
      <c r="C12" s="14"/>
      <c r="D12" s="25"/>
      <c r="E12" s="29">
        <v>1250</v>
      </c>
      <c r="F12" s="80"/>
      <c r="G12" s="18"/>
      <c r="H12" s="18"/>
      <c r="I12" s="27">
        <f>янв.25!I12+F12-E12</f>
        <v>12500</v>
      </c>
    </row>
    <row r="13" spans="1:9" x14ac:dyDescent="0.25">
      <c r="A13" s="1"/>
      <c r="B13" s="16">
        <v>10</v>
      </c>
      <c r="C13" s="14"/>
      <c r="D13" s="25"/>
      <c r="E13" s="29">
        <v>1250</v>
      </c>
      <c r="F13" s="80">
        <v>1250</v>
      </c>
      <c r="G13" s="18" t="s">
        <v>184</v>
      </c>
      <c r="H13" s="18" t="s">
        <v>185</v>
      </c>
      <c r="I13" s="27">
        <f>янв.25!I13+F13-E13</f>
        <v>1250</v>
      </c>
    </row>
    <row r="14" spans="1:9" x14ac:dyDescent="0.25">
      <c r="A14" s="1"/>
      <c r="B14" s="16">
        <v>11</v>
      </c>
      <c r="C14" s="14"/>
      <c r="D14" s="25"/>
      <c r="E14" s="29">
        <v>1250</v>
      </c>
      <c r="F14" s="80">
        <v>2500</v>
      </c>
      <c r="G14" s="18" t="s">
        <v>130</v>
      </c>
      <c r="H14" s="18" t="s">
        <v>121</v>
      </c>
      <c r="I14" s="27">
        <f>янв.25!I14+F14-E14</f>
        <v>0</v>
      </c>
    </row>
    <row r="15" spans="1:9" x14ac:dyDescent="0.25">
      <c r="A15" s="2"/>
      <c r="B15" s="16">
        <v>12</v>
      </c>
      <c r="C15" s="14"/>
      <c r="D15" s="25"/>
      <c r="E15" s="29">
        <v>1250</v>
      </c>
      <c r="F15" s="80">
        <v>1250</v>
      </c>
      <c r="G15" s="18" t="s">
        <v>106</v>
      </c>
      <c r="H15" s="18" t="s">
        <v>107</v>
      </c>
      <c r="I15" s="27">
        <f>янв.25!I15+F15-E15</f>
        <v>0</v>
      </c>
    </row>
    <row r="16" spans="1:9" x14ac:dyDescent="0.25">
      <c r="A16" s="1"/>
      <c r="B16" s="16">
        <v>13</v>
      </c>
      <c r="C16" s="14"/>
      <c r="D16" s="25"/>
      <c r="E16" s="29">
        <v>1250</v>
      </c>
      <c r="F16" s="80"/>
      <c r="G16" s="18"/>
      <c r="H16" s="18"/>
      <c r="I16" s="27">
        <f>янв.25!I16+F16-E16</f>
        <v>-2500</v>
      </c>
    </row>
    <row r="17" spans="1:9" x14ac:dyDescent="0.25">
      <c r="A17" s="1"/>
      <c r="B17" s="16">
        <v>14</v>
      </c>
      <c r="C17" s="14"/>
      <c r="D17" s="25"/>
      <c r="E17" s="29">
        <v>1250</v>
      </c>
      <c r="F17" s="80">
        <v>1450</v>
      </c>
      <c r="G17" s="18" t="s">
        <v>101</v>
      </c>
      <c r="H17" s="18" t="s">
        <v>98</v>
      </c>
      <c r="I17" s="27">
        <f>янв.25!I17+F17-E17</f>
        <v>350</v>
      </c>
    </row>
    <row r="18" spans="1:9" x14ac:dyDescent="0.25">
      <c r="A18" s="1"/>
      <c r="B18" s="16" t="s">
        <v>20</v>
      </c>
      <c r="C18" s="14"/>
      <c r="D18" s="25"/>
      <c r="E18" s="29">
        <v>1250</v>
      </c>
      <c r="F18" s="80"/>
      <c r="G18" s="18"/>
      <c r="H18" s="18"/>
      <c r="I18" s="27">
        <f>янв.25!I18+F18-E18</f>
        <v>-250</v>
      </c>
    </row>
    <row r="19" spans="1:9" x14ac:dyDescent="0.25">
      <c r="A19" s="1"/>
      <c r="B19" s="16" t="s">
        <v>15</v>
      </c>
      <c r="C19" s="14"/>
      <c r="D19" s="25"/>
      <c r="E19" s="29">
        <v>1250</v>
      </c>
      <c r="F19" s="80"/>
      <c r="G19" s="18"/>
      <c r="H19" s="18"/>
      <c r="I19" s="27">
        <f>янв.25!I19+F19-E19</f>
        <v>-250</v>
      </c>
    </row>
    <row r="20" spans="1:9" x14ac:dyDescent="0.25">
      <c r="A20" s="1"/>
      <c r="B20" s="16" t="s">
        <v>19</v>
      </c>
      <c r="C20" s="14"/>
      <c r="D20" s="25"/>
      <c r="E20" s="29">
        <v>1250</v>
      </c>
      <c r="F20" s="80"/>
      <c r="G20" s="18"/>
      <c r="H20" s="18"/>
      <c r="I20" s="27">
        <f>янв.25!I20+F20-E20</f>
        <v>-2500</v>
      </c>
    </row>
    <row r="21" spans="1:9" x14ac:dyDescent="0.25">
      <c r="A21" s="1"/>
      <c r="B21" s="16">
        <v>15</v>
      </c>
      <c r="C21" s="14"/>
      <c r="D21" s="25"/>
      <c r="E21" s="29">
        <v>1250</v>
      </c>
      <c r="F21" s="80">
        <v>2500</v>
      </c>
      <c r="G21" s="18" t="s">
        <v>166</v>
      </c>
      <c r="H21" s="18" t="s">
        <v>167</v>
      </c>
      <c r="I21" s="27">
        <f>янв.25!I21+F21-E21</f>
        <v>1250</v>
      </c>
    </row>
    <row r="22" spans="1:9" x14ac:dyDescent="0.25">
      <c r="A22" s="1"/>
      <c r="B22" s="16" t="s">
        <v>17</v>
      </c>
      <c r="C22" s="14"/>
      <c r="D22" s="25"/>
      <c r="E22" s="29">
        <v>1250</v>
      </c>
      <c r="F22" s="80"/>
      <c r="G22" s="18"/>
      <c r="H22" s="18"/>
      <c r="I22" s="27">
        <f>янв.25!I22+F22-E22</f>
        <v>-2500</v>
      </c>
    </row>
    <row r="23" spans="1:9" x14ac:dyDescent="0.25">
      <c r="A23" s="1"/>
      <c r="B23" s="16" t="s">
        <v>27</v>
      </c>
      <c r="C23" s="14"/>
      <c r="D23" s="25"/>
      <c r="E23" s="29">
        <v>1250</v>
      </c>
      <c r="F23" s="80"/>
      <c r="G23" s="18"/>
      <c r="H23" s="18"/>
      <c r="I23" s="27">
        <f>янв.25!I23+F23-E23</f>
        <v>-2500</v>
      </c>
    </row>
    <row r="24" spans="1:9" x14ac:dyDescent="0.25">
      <c r="A24" s="1"/>
      <c r="B24" s="16">
        <v>16</v>
      </c>
      <c r="C24" s="14"/>
      <c r="D24" s="25"/>
      <c r="E24" s="29">
        <v>1250</v>
      </c>
      <c r="F24" s="80">
        <v>1250</v>
      </c>
      <c r="G24" s="18" t="s">
        <v>155</v>
      </c>
      <c r="H24" s="18" t="s">
        <v>154</v>
      </c>
      <c r="I24" s="27">
        <f>янв.25!I24+F24-E24</f>
        <v>0</v>
      </c>
    </row>
    <row r="25" spans="1:9" x14ac:dyDescent="0.25">
      <c r="A25" s="1"/>
      <c r="B25" s="16">
        <v>17</v>
      </c>
      <c r="C25" s="14"/>
      <c r="D25" s="25"/>
      <c r="E25" s="29">
        <v>1250</v>
      </c>
      <c r="F25" s="80"/>
      <c r="G25" s="18"/>
      <c r="H25" s="18"/>
      <c r="I25" s="27">
        <f>янв.25!I25+F25-E25</f>
        <v>-2500</v>
      </c>
    </row>
    <row r="26" spans="1:9" x14ac:dyDescent="0.25">
      <c r="A26" s="1"/>
      <c r="B26" s="16">
        <v>18</v>
      </c>
      <c r="C26" s="14"/>
      <c r="D26" s="25"/>
      <c r="E26" s="29">
        <v>1250</v>
      </c>
      <c r="F26" s="80">
        <v>5000</v>
      </c>
      <c r="G26" s="18" t="s">
        <v>176</v>
      </c>
      <c r="H26" s="18" t="s">
        <v>171</v>
      </c>
      <c r="I26" s="27">
        <f>янв.25!I26+F26-E26</f>
        <v>7500</v>
      </c>
    </row>
    <row r="27" spans="1:9" x14ac:dyDescent="0.25">
      <c r="A27" s="15"/>
      <c r="B27" s="16">
        <v>19</v>
      </c>
      <c r="C27" s="14"/>
      <c r="D27" s="25"/>
      <c r="E27" s="29">
        <v>1250</v>
      </c>
      <c r="F27" s="80">
        <v>1250</v>
      </c>
      <c r="G27" s="18" t="s">
        <v>99</v>
      </c>
      <c r="H27" s="18" t="s">
        <v>98</v>
      </c>
      <c r="I27" s="27">
        <f>янв.25!I27+F27-E27</f>
        <v>0</v>
      </c>
    </row>
    <row r="28" spans="1:9" x14ac:dyDescent="0.25">
      <c r="A28" s="15"/>
      <c r="B28" s="16">
        <v>20</v>
      </c>
      <c r="C28" s="14"/>
      <c r="D28" s="25"/>
      <c r="E28" s="29">
        <v>1250</v>
      </c>
      <c r="F28" s="80">
        <v>1250</v>
      </c>
      <c r="G28" s="18" t="s">
        <v>117</v>
      </c>
      <c r="H28" s="18" t="s">
        <v>171</v>
      </c>
      <c r="I28" s="27">
        <f>янв.25!I28+F28-E28</f>
        <v>-1250</v>
      </c>
    </row>
    <row r="29" spans="1:9" x14ac:dyDescent="0.25">
      <c r="A29" s="2"/>
      <c r="B29" s="16">
        <v>21</v>
      </c>
      <c r="C29" s="14"/>
      <c r="D29" s="25"/>
      <c r="E29" s="29">
        <v>1250</v>
      </c>
      <c r="F29" s="80">
        <v>1250</v>
      </c>
      <c r="G29" s="18" t="s">
        <v>173</v>
      </c>
      <c r="H29" s="18" t="s">
        <v>171</v>
      </c>
      <c r="I29" s="27">
        <f>янв.25!I29+F29-E29</f>
        <v>0</v>
      </c>
    </row>
    <row r="30" spans="1:9" x14ac:dyDescent="0.25">
      <c r="A30" s="15"/>
      <c r="B30" s="16">
        <v>22</v>
      </c>
      <c r="C30" s="14"/>
      <c r="D30" s="25"/>
      <c r="E30" s="29">
        <v>1250</v>
      </c>
      <c r="F30" s="80"/>
      <c r="G30" s="18"/>
      <c r="H30" s="18"/>
      <c r="I30" s="27">
        <f>янв.25!I30+F30-E30</f>
        <v>-2500</v>
      </c>
    </row>
    <row r="31" spans="1:9" x14ac:dyDescent="0.25">
      <c r="A31" s="1"/>
      <c r="B31" s="16">
        <v>23</v>
      </c>
      <c r="C31" s="14"/>
      <c r="D31" s="25"/>
      <c r="E31" s="29">
        <v>1250</v>
      </c>
      <c r="F31" s="80">
        <v>1250</v>
      </c>
      <c r="G31" s="18" t="s">
        <v>80</v>
      </c>
      <c r="H31" s="18" t="s">
        <v>75</v>
      </c>
      <c r="I31" s="27">
        <f>янв.25!I31+F31-E31</f>
        <v>-1250</v>
      </c>
    </row>
    <row r="32" spans="1:9" x14ac:dyDescent="0.25">
      <c r="A32" s="1"/>
      <c r="B32" s="16">
        <v>24</v>
      </c>
      <c r="C32" s="14"/>
      <c r="D32" s="25"/>
      <c r="E32" s="29">
        <v>1250</v>
      </c>
      <c r="F32" s="80">
        <v>1250</v>
      </c>
      <c r="G32" s="18" t="s">
        <v>200</v>
      </c>
      <c r="H32" s="18" t="s">
        <v>199</v>
      </c>
      <c r="I32" s="27">
        <f>янв.25!I32+F32-E32</f>
        <v>0</v>
      </c>
    </row>
    <row r="33" spans="1:9" x14ac:dyDescent="0.25">
      <c r="A33" s="2"/>
      <c r="B33" s="16">
        <v>25</v>
      </c>
      <c r="C33" s="14"/>
      <c r="D33" s="25"/>
      <c r="E33" s="29">
        <v>1250</v>
      </c>
      <c r="F33" s="80"/>
      <c r="G33" s="18"/>
      <c r="H33" s="18"/>
      <c r="I33" s="27">
        <f>янв.25!I33+F33-E33</f>
        <v>-2500</v>
      </c>
    </row>
    <row r="34" spans="1:9" x14ac:dyDescent="0.25">
      <c r="A34" s="1"/>
      <c r="B34" s="16">
        <v>26</v>
      </c>
      <c r="C34" s="14"/>
      <c r="D34" s="25"/>
      <c r="E34" s="29">
        <v>1250</v>
      </c>
      <c r="F34" s="80"/>
      <c r="G34" s="18"/>
      <c r="H34" s="18"/>
      <c r="I34" s="27">
        <f>янв.25!I34+F34-E34</f>
        <v>-2500</v>
      </c>
    </row>
    <row r="35" spans="1:9" x14ac:dyDescent="0.25">
      <c r="A35" s="1"/>
      <c r="B35" s="16" t="s">
        <v>54</v>
      </c>
      <c r="C35" s="14"/>
      <c r="D35" s="25"/>
      <c r="E35" s="29">
        <v>1250</v>
      </c>
      <c r="F35" s="80"/>
      <c r="G35" s="18"/>
      <c r="H35" s="18"/>
      <c r="I35" s="27">
        <f>янв.25!I35+F35-E35</f>
        <v>-2500</v>
      </c>
    </row>
    <row r="36" spans="1:9" x14ac:dyDescent="0.25">
      <c r="A36" s="1"/>
      <c r="B36" s="16">
        <v>27</v>
      </c>
      <c r="C36" s="14"/>
      <c r="D36" s="25"/>
      <c r="E36" s="29">
        <v>1250</v>
      </c>
      <c r="F36" s="80">
        <v>1250</v>
      </c>
      <c r="G36" s="18" t="s">
        <v>129</v>
      </c>
      <c r="H36" s="18" t="s">
        <v>121</v>
      </c>
      <c r="I36" s="27">
        <f>янв.25!I36+F36-E36</f>
        <v>0</v>
      </c>
    </row>
    <row r="37" spans="1:9" x14ac:dyDescent="0.25">
      <c r="A37" s="1"/>
      <c r="B37" s="16">
        <v>28</v>
      </c>
      <c r="C37" s="14"/>
      <c r="D37" s="25"/>
      <c r="E37" s="29">
        <v>1250</v>
      </c>
      <c r="F37" s="80">
        <v>1250</v>
      </c>
      <c r="G37" s="18" t="s">
        <v>95</v>
      </c>
      <c r="H37" s="18" t="s">
        <v>91</v>
      </c>
      <c r="I37" s="27">
        <f>янв.25!I37+F37-E37</f>
        <v>-1250</v>
      </c>
    </row>
    <row r="38" spans="1:9" x14ac:dyDescent="0.25">
      <c r="A38" s="15"/>
      <c r="B38" s="16" t="s">
        <v>28</v>
      </c>
      <c r="C38" s="65"/>
      <c r="D38" s="25"/>
      <c r="E38" s="29">
        <v>1250</v>
      </c>
      <c r="F38" s="80">
        <v>1250</v>
      </c>
      <c r="G38" s="18" t="s">
        <v>191</v>
      </c>
      <c r="H38" s="18" t="s">
        <v>190</v>
      </c>
      <c r="I38" s="27">
        <f>янв.25!I38+F38-E38</f>
        <v>-1250</v>
      </c>
    </row>
    <row r="39" spans="1:9" x14ac:dyDescent="0.25">
      <c r="A39" s="15"/>
      <c r="B39" s="16"/>
      <c r="C39" s="65"/>
      <c r="D39" s="25"/>
      <c r="E39" s="29"/>
      <c r="F39" s="80"/>
      <c r="G39" s="18"/>
      <c r="H39" s="18"/>
      <c r="I39" s="27">
        <f>янв.25!I39+F39-E39</f>
        <v>0</v>
      </c>
    </row>
    <row r="40" spans="1:9" x14ac:dyDescent="0.25">
      <c r="A40" s="15"/>
      <c r="B40" s="16">
        <v>31</v>
      </c>
      <c r="C40" s="14"/>
      <c r="D40" s="25"/>
      <c r="E40" s="29">
        <v>1250</v>
      </c>
      <c r="F40" s="80"/>
      <c r="G40" s="18"/>
      <c r="H40" s="18"/>
      <c r="I40" s="27">
        <f>янв.25!I40+F40-E40</f>
        <v>-2500</v>
      </c>
    </row>
    <row r="41" spans="1:9" x14ac:dyDescent="0.25">
      <c r="A41" s="15"/>
      <c r="B41" s="16">
        <v>32</v>
      </c>
      <c r="C41" s="14"/>
      <c r="D41" s="25"/>
      <c r="E41" s="29">
        <v>1250</v>
      </c>
      <c r="F41" s="80"/>
      <c r="G41" s="18"/>
      <c r="H41" s="18"/>
      <c r="I41" s="27">
        <f>янв.25!I41+F41-E41</f>
        <v>-2500</v>
      </c>
    </row>
    <row r="42" spans="1:9" x14ac:dyDescent="0.25">
      <c r="A42" s="2"/>
      <c r="B42" s="16">
        <v>33</v>
      </c>
      <c r="C42" s="14"/>
      <c r="D42" s="25"/>
      <c r="E42" s="29">
        <v>1250</v>
      </c>
      <c r="F42" s="80">
        <v>2500</v>
      </c>
      <c r="G42" s="18" t="s">
        <v>89</v>
      </c>
      <c r="H42" s="18" t="s">
        <v>75</v>
      </c>
      <c r="I42" s="27">
        <f>янв.25!I42+F42-E42</f>
        <v>0</v>
      </c>
    </row>
    <row r="43" spans="1:9" x14ac:dyDescent="0.25">
      <c r="A43" s="1"/>
      <c r="B43" s="16">
        <v>34</v>
      </c>
      <c r="C43" s="14"/>
      <c r="D43" s="25"/>
      <c r="E43" s="29">
        <v>1250</v>
      </c>
      <c r="F43" s="80"/>
      <c r="G43" s="18"/>
      <c r="H43" s="18"/>
      <c r="I43" s="27">
        <f>янв.25!I43+F43-E43</f>
        <v>-2500</v>
      </c>
    </row>
    <row r="44" spans="1:9" x14ac:dyDescent="0.25">
      <c r="A44" s="15"/>
      <c r="B44" s="16">
        <v>35</v>
      </c>
      <c r="C44" s="65"/>
      <c r="D44" s="25"/>
      <c r="E44" s="29">
        <v>1250</v>
      </c>
      <c r="F44" s="80"/>
      <c r="G44" s="18"/>
      <c r="H44" s="18"/>
      <c r="I44" s="27">
        <f>янв.25!I44+F44-E44</f>
        <v>-2500</v>
      </c>
    </row>
    <row r="45" spans="1:9" x14ac:dyDescent="0.25">
      <c r="A45" s="15"/>
      <c r="B45" s="16">
        <v>36</v>
      </c>
      <c r="C45" s="65"/>
      <c r="D45" s="25"/>
      <c r="E45" s="29">
        <v>1250</v>
      </c>
      <c r="F45" s="80"/>
      <c r="G45" s="18"/>
      <c r="H45" s="18"/>
      <c r="I45" s="27">
        <f>янв.25!I45+F45-E45</f>
        <v>4700</v>
      </c>
    </row>
    <row r="46" spans="1:9" x14ac:dyDescent="0.25">
      <c r="A46" s="3"/>
      <c r="B46" s="16">
        <v>37</v>
      </c>
      <c r="C46" s="14"/>
      <c r="D46" s="25"/>
      <c r="E46" s="29">
        <v>1250</v>
      </c>
      <c r="F46" s="80">
        <v>2500</v>
      </c>
      <c r="G46" s="18" t="s">
        <v>194</v>
      </c>
      <c r="H46" s="18" t="s">
        <v>190</v>
      </c>
      <c r="I46" s="27">
        <f>янв.25!I46+F46-E46</f>
        <v>0</v>
      </c>
    </row>
    <row r="47" spans="1:9" x14ac:dyDescent="0.25">
      <c r="A47" s="1"/>
      <c r="B47" s="16">
        <v>38</v>
      </c>
      <c r="C47" s="65"/>
      <c r="D47" s="25"/>
      <c r="E47" s="29">
        <v>1250</v>
      </c>
      <c r="F47" s="80"/>
      <c r="G47" s="18"/>
      <c r="H47" s="18"/>
      <c r="I47" s="27">
        <f>янв.25!I47+F47-E47</f>
        <v>-2500</v>
      </c>
    </row>
    <row r="48" spans="1:9" x14ac:dyDescent="0.25">
      <c r="A48" s="1"/>
      <c r="B48" s="16">
        <v>39</v>
      </c>
      <c r="C48" s="14"/>
      <c r="D48" s="25"/>
      <c r="E48" s="29">
        <v>1250</v>
      </c>
      <c r="F48" s="80"/>
      <c r="G48" s="18"/>
      <c r="H48" s="18"/>
      <c r="I48" s="27">
        <f>янв.25!I48+F48-E48</f>
        <v>-2500</v>
      </c>
    </row>
    <row r="49" spans="1:9" x14ac:dyDescent="0.25">
      <c r="A49" s="1"/>
      <c r="B49" s="16">
        <v>40</v>
      </c>
      <c r="C49" s="14"/>
      <c r="D49" s="25"/>
      <c r="E49" s="59">
        <v>1250</v>
      </c>
      <c r="F49" s="80"/>
      <c r="G49" s="18"/>
      <c r="H49" s="18"/>
      <c r="I49" s="27">
        <f>янв.25!I49+F49-E49</f>
        <v>-2500</v>
      </c>
    </row>
    <row r="50" spans="1:9" x14ac:dyDescent="0.25">
      <c r="A50" s="1"/>
      <c r="B50" s="16">
        <v>41</v>
      </c>
      <c r="C50" s="14"/>
      <c r="D50" s="25"/>
      <c r="E50" s="29">
        <v>1250</v>
      </c>
      <c r="F50" s="80"/>
      <c r="G50" s="18"/>
      <c r="H50" s="18"/>
      <c r="I50" s="27">
        <f>янв.25!I50+F50-E50</f>
        <v>-2500</v>
      </c>
    </row>
    <row r="51" spans="1:9" x14ac:dyDescent="0.25">
      <c r="A51" s="1"/>
      <c r="B51" s="16">
        <v>42</v>
      </c>
      <c r="C51" s="14"/>
      <c r="D51" s="25"/>
      <c r="E51" s="29">
        <v>1250</v>
      </c>
      <c r="F51" s="80"/>
      <c r="G51" s="18"/>
      <c r="H51" s="18"/>
      <c r="I51" s="27">
        <f>янв.25!I51+F51-E51</f>
        <v>-2500</v>
      </c>
    </row>
    <row r="52" spans="1:9" x14ac:dyDescent="0.25">
      <c r="A52" s="1"/>
      <c r="B52" s="16">
        <v>43</v>
      </c>
      <c r="C52" s="14"/>
      <c r="D52" s="25"/>
      <c r="E52" s="29">
        <v>1250</v>
      </c>
      <c r="F52" s="80"/>
      <c r="G52" s="18"/>
      <c r="H52" s="18"/>
      <c r="I52" s="27">
        <f>янв.25!I52+F52-E52</f>
        <v>-2500</v>
      </c>
    </row>
    <row r="53" spans="1:9" x14ac:dyDescent="0.25">
      <c r="A53" s="1"/>
      <c r="B53" s="16">
        <v>44</v>
      </c>
      <c r="C53" s="14"/>
      <c r="D53" s="16"/>
      <c r="E53" s="29">
        <v>1250</v>
      </c>
      <c r="F53" s="80"/>
      <c r="G53" s="18"/>
      <c r="H53" s="18"/>
      <c r="I53" s="27">
        <f>янв.25!I53+F53-E53</f>
        <v>-2500</v>
      </c>
    </row>
    <row r="54" spans="1:9" x14ac:dyDescent="0.25">
      <c r="A54" s="2"/>
      <c r="B54" s="16">
        <v>45</v>
      </c>
      <c r="C54" s="14"/>
      <c r="D54" s="25"/>
      <c r="E54" s="29">
        <v>1250</v>
      </c>
      <c r="F54" s="80">
        <v>2500</v>
      </c>
      <c r="G54" s="18" t="s">
        <v>140</v>
      </c>
      <c r="H54" s="18" t="s">
        <v>141</v>
      </c>
      <c r="I54" s="27">
        <f>янв.25!I54+F54-E54</f>
        <v>0</v>
      </c>
    </row>
    <row r="55" spans="1:9" x14ac:dyDescent="0.25">
      <c r="A55" s="1"/>
      <c r="B55" s="16">
        <v>46</v>
      </c>
      <c r="C55" s="14"/>
      <c r="D55" s="25"/>
      <c r="E55" s="29">
        <v>1250</v>
      </c>
      <c r="F55" s="80">
        <v>1250</v>
      </c>
      <c r="G55" s="18" t="s">
        <v>93</v>
      </c>
      <c r="H55" s="18" t="s">
        <v>91</v>
      </c>
      <c r="I55" s="27">
        <f>янв.25!I55+F55-E55</f>
        <v>-1250</v>
      </c>
    </row>
    <row r="56" spans="1:9" x14ac:dyDescent="0.25">
      <c r="A56" s="2"/>
      <c r="B56" s="16">
        <v>47</v>
      </c>
      <c r="C56" s="14"/>
      <c r="D56" s="25"/>
      <c r="E56" s="29">
        <v>1250</v>
      </c>
      <c r="F56" s="80">
        <v>1250</v>
      </c>
      <c r="G56" s="18" t="s">
        <v>170</v>
      </c>
      <c r="H56" s="18" t="s">
        <v>171</v>
      </c>
      <c r="I56" s="27">
        <f>янв.25!I56+F56-E56</f>
        <v>-1250</v>
      </c>
    </row>
    <row r="57" spans="1:9" x14ac:dyDescent="0.25">
      <c r="A57" s="1"/>
      <c r="B57" s="16">
        <v>48</v>
      </c>
      <c r="C57" s="14"/>
      <c r="D57" s="25"/>
      <c r="E57" s="29">
        <v>1250</v>
      </c>
      <c r="F57" s="80">
        <v>2500</v>
      </c>
      <c r="G57" s="18" t="s">
        <v>204</v>
      </c>
      <c r="H57" s="18" t="s">
        <v>203</v>
      </c>
      <c r="I57" s="27">
        <f>янв.25!I57+F57-E57</f>
        <v>2500</v>
      </c>
    </row>
    <row r="58" spans="1:9" x14ac:dyDescent="0.25">
      <c r="A58" s="15"/>
      <c r="B58" s="16">
        <v>49</v>
      </c>
      <c r="C58" s="14"/>
      <c r="D58" s="25"/>
      <c r="E58" s="29">
        <v>1250</v>
      </c>
      <c r="F58" s="80"/>
      <c r="G58" s="18"/>
      <c r="H58" s="18"/>
      <c r="I58" s="27">
        <f>янв.25!I58+F58-E58</f>
        <v>-2500</v>
      </c>
    </row>
    <row r="59" spans="1:9" x14ac:dyDescent="0.25">
      <c r="A59" s="15"/>
      <c r="B59" s="16">
        <v>50</v>
      </c>
      <c r="C59" s="14"/>
      <c r="D59" s="25"/>
      <c r="E59" s="29">
        <v>1250</v>
      </c>
      <c r="F59" s="80"/>
      <c r="G59" s="18"/>
      <c r="H59" s="18"/>
      <c r="I59" s="27">
        <f>янв.25!I59+F59-E59</f>
        <v>-2500</v>
      </c>
    </row>
    <row r="60" spans="1:9" x14ac:dyDescent="0.25">
      <c r="A60" s="1"/>
      <c r="B60" s="16">
        <v>51.52</v>
      </c>
      <c r="C60" s="14"/>
      <c r="D60" s="25"/>
      <c r="E60" s="29">
        <v>1250</v>
      </c>
      <c r="F60" s="80"/>
      <c r="G60" s="18"/>
      <c r="H60" s="18"/>
      <c r="I60" s="27">
        <f>янв.25!I60+F60-E60</f>
        <v>-1250</v>
      </c>
    </row>
    <row r="61" spans="1:9" x14ac:dyDescent="0.25">
      <c r="A61" s="15"/>
      <c r="B61" s="16">
        <v>53</v>
      </c>
      <c r="C61" s="14"/>
      <c r="D61" s="25"/>
      <c r="E61" s="29">
        <v>1250</v>
      </c>
      <c r="F61" s="80">
        <v>2500</v>
      </c>
      <c r="G61" s="18" t="s">
        <v>150</v>
      </c>
      <c r="H61" s="18" t="s">
        <v>149</v>
      </c>
      <c r="I61" s="27">
        <f>янв.25!I61+F61-E61</f>
        <v>0</v>
      </c>
    </row>
    <row r="62" spans="1:9" x14ac:dyDescent="0.25">
      <c r="A62" s="15"/>
      <c r="B62" s="16">
        <v>54.55</v>
      </c>
      <c r="C62" s="14"/>
      <c r="D62" s="25"/>
      <c r="E62" s="29">
        <v>1250</v>
      </c>
      <c r="F62" s="80">
        <v>1250</v>
      </c>
      <c r="G62" s="18" t="s">
        <v>213</v>
      </c>
      <c r="H62" s="18" t="s">
        <v>212</v>
      </c>
      <c r="I62" s="27">
        <f>янв.25!I62+F62-E62</f>
        <v>-1250</v>
      </c>
    </row>
    <row r="63" spans="1:9" x14ac:dyDescent="0.25">
      <c r="A63" s="1"/>
      <c r="B63" s="16">
        <v>56</v>
      </c>
      <c r="C63" s="14"/>
      <c r="D63" s="25"/>
      <c r="E63" s="59">
        <v>1250</v>
      </c>
      <c r="F63" s="80"/>
      <c r="G63" s="18"/>
      <c r="H63" s="18"/>
      <c r="I63" s="27">
        <f>янв.25!I63+F63-E63</f>
        <v>-2500</v>
      </c>
    </row>
    <row r="64" spans="1:9" x14ac:dyDescent="0.25">
      <c r="A64" s="1"/>
      <c r="B64" s="16">
        <v>57</v>
      </c>
      <c r="C64" s="14"/>
      <c r="D64" s="25"/>
      <c r="E64" s="59">
        <v>1250</v>
      </c>
      <c r="F64" s="80">
        <v>9000</v>
      </c>
      <c r="G64" s="18" t="s">
        <v>147</v>
      </c>
      <c r="H64" s="18" t="s">
        <v>143</v>
      </c>
      <c r="I64" s="27">
        <f>янв.25!I64+F64-E64</f>
        <v>6500</v>
      </c>
    </row>
    <row r="65" spans="1:9" x14ac:dyDescent="0.25">
      <c r="A65" s="1"/>
      <c r="B65" s="16" t="s">
        <v>52</v>
      </c>
      <c r="C65" s="14"/>
      <c r="D65" s="25"/>
      <c r="E65" s="59">
        <v>1250</v>
      </c>
      <c r="F65" s="80">
        <v>6250</v>
      </c>
      <c r="G65" s="18" t="s">
        <v>162</v>
      </c>
      <c r="H65" s="18" t="s">
        <v>154</v>
      </c>
      <c r="I65" s="27">
        <f>янв.25!I65+F65-E65</f>
        <v>3750</v>
      </c>
    </row>
    <row r="66" spans="1:9" x14ac:dyDescent="0.25">
      <c r="A66" s="1"/>
      <c r="B66" s="16">
        <v>58</v>
      </c>
      <c r="C66" s="14"/>
      <c r="D66" s="25"/>
      <c r="E66" s="59">
        <v>1250</v>
      </c>
      <c r="F66" s="80"/>
      <c r="G66" s="18"/>
      <c r="H66" s="18"/>
      <c r="I66" s="27">
        <f>янв.25!I66+F66-E66</f>
        <v>1250</v>
      </c>
    </row>
    <row r="67" spans="1:9" x14ac:dyDescent="0.25">
      <c r="A67" s="1"/>
      <c r="B67" s="16">
        <v>59</v>
      </c>
      <c r="C67" s="14"/>
      <c r="D67" s="25"/>
      <c r="E67" s="59">
        <v>1250</v>
      </c>
      <c r="F67" s="80">
        <v>1250</v>
      </c>
      <c r="G67" s="18" t="s">
        <v>112</v>
      </c>
      <c r="H67" s="18" t="s">
        <v>107</v>
      </c>
      <c r="I67" s="27">
        <f>янв.25!I67+F67-E67</f>
        <v>0</v>
      </c>
    </row>
    <row r="68" spans="1:9" x14ac:dyDescent="0.25">
      <c r="A68" s="1"/>
      <c r="B68" s="16">
        <v>60</v>
      </c>
      <c r="C68" s="14"/>
      <c r="D68" s="25"/>
      <c r="E68" s="59">
        <v>1250</v>
      </c>
      <c r="F68" s="80"/>
      <c r="G68" s="18"/>
      <c r="H68" s="18"/>
      <c r="I68" s="27">
        <f>янв.25!I68+F68-E68</f>
        <v>-2500</v>
      </c>
    </row>
    <row r="69" spans="1:9" x14ac:dyDescent="0.25">
      <c r="A69" s="1"/>
      <c r="B69" s="16">
        <v>61</v>
      </c>
      <c r="C69" s="14"/>
      <c r="D69" s="25"/>
      <c r="E69" s="59">
        <v>1250</v>
      </c>
      <c r="F69" s="80">
        <v>1250</v>
      </c>
      <c r="G69" s="18" t="s">
        <v>122</v>
      </c>
      <c r="H69" s="18" t="s">
        <v>121</v>
      </c>
      <c r="I69" s="27">
        <f>янв.25!I69+F69-E69</f>
        <v>-1250</v>
      </c>
    </row>
    <row r="70" spans="1:9" x14ac:dyDescent="0.25">
      <c r="A70" s="1"/>
      <c r="B70" s="16">
        <v>62</v>
      </c>
      <c r="C70" s="14"/>
      <c r="D70" s="25"/>
      <c r="E70" s="59">
        <v>1250</v>
      </c>
      <c r="F70" s="80">
        <v>1250</v>
      </c>
      <c r="G70" s="18" t="s">
        <v>126</v>
      </c>
      <c r="H70" s="18" t="s">
        <v>121</v>
      </c>
      <c r="I70" s="27">
        <f>янв.25!I70+F70-E70</f>
        <v>-1250</v>
      </c>
    </row>
    <row r="71" spans="1:9" x14ac:dyDescent="0.25">
      <c r="A71" s="1"/>
      <c r="B71" s="16">
        <v>63</v>
      </c>
      <c r="C71" s="14"/>
      <c r="D71" s="25"/>
      <c r="E71" s="29">
        <v>1250</v>
      </c>
      <c r="F71" s="80"/>
      <c r="G71" s="18"/>
      <c r="H71" s="18"/>
      <c r="I71" s="27">
        <f>янв.25!I71+F71-E71</f>
        <v>-2500</v>
      </c>
    </row>
    <row r="72" spans="1:9" x14ac:dyDescent="0.25">
      <c r="A72" s="1"/>
      <c r="B72" s="16">
        <v>64</v>
      </c>
      <c r="C72" s="14"/>
      <c r="D72" s="25"/>
      <c r="E72" s="29">
        <v>1250</v>
      </c>
      <c r="F72" s="80"/>
      <c r="G72" s="18"/>
      <c r="H72" s="18"/>
      <c r="I72" s="27">
        <f>янв.25!I72+F72-E72</f>
        <v>-2500</v>
      </c>
    </row>
    <row r="73" spans="1:9" x14ac:dyDescent="0.25">
      <c r="A73" s="3"/>
      <c r="B73" s="16">
        <v>65</v>
      </c>
      <c r="C73" s="14"/>
      <c r="D73" s="25"/>
      <c r="E73" s="59"/>
      <c r="F73" s="80"/>
      <c r="G73" s="18"/>
      <c r="H73" s="18"/>
      <c r="I73" s="27">
        <f>янв.25!I73+F73-E73</f>
        <v>0</v>
      </c>
    </row>
    <row r="74" spans="1:9" x14ac:dyDescent="0.25">
      <c r="A74" s="1"/>
      <c r="B74" s="16">
        <v>66</v>
      </c>
      <c r="C74" s="14"/>
      <c r="D74" s="25"/>
      <c r="E74" s="59">
        <v>1250</v>
      </c>
      <c r="F74" s="80"/>
      <c r="G74" s="18"/>
      <c r="H74" s="18"/>
      <c r="I74" s="27">
        <f>янв.25!I74+F74-E74</f>
        <v>-2500</v>
      </c>
    </row>
    <row r="75" spans="1:9" x14ac:dyDescent="0.25">
      <c r="A75" s="1"/>
      <c r="B75" s="16">
        <v>67</v>
      </c>
      <c r="C75" s="14"/>
      <c r="D75" s="25"/>
      <c r="E75" s="29">
        <v>1250</v>
      </c>
      <c r="F75" s="80"/>
      <c r="G75" s="18"/>
      <c r="H75" s="18"/>
      <c r="I75" s="27">
        <f>янв.25!I75+F75-E75</f>
        <v>-2500</v>
      </c>
    </row>
    <row r="76" spans="1:9" x14ac:dyDescent="0.25">
      <c r="A76" s="1"/>
      <c r="B76" s="16">
        <v>68.69</v>
      </c>
      <c r="C76" s="14"/>
      <c r="D76" s="25"/>
      <c r="E76" s="29">
        <v>1250</v>
      </c>
      <c r="F76" s="80">
        <v>2500</v>
      </c>
      <c r="G76" s="18" t="s">
        <v>104</v>
      </c>
      <c r="H76" s="18" t="s">
        <v>105</v>
      </c>
      <c r="I76" s="27">
        <f>янв.25!I76+F76-E76</f>
        <v>1250</v>
      </c>
    </row>
    <row r="77" spans="1:9" x14ac:dyDescent="0.25">
      <c r="A77" s="1"/>
      <c r="B77" s="16">
        <v>69</v>
      </c>
      <c r="C77" s="14"/>
      <c r="D77" s="25"/>
      <c r="E77" s="29">
        <v>1250</v>
      </c>
      <c r="F77" s="80">
        <v>1250</v>
      </c>
      <c r="G77" s="18" t="s">
        <v>74</v>
      </c>
      <c r="H77" s="18" t="s">
        <v>75</v>
      </c>
      <c r="I77" s="27">
        <f>янв.25!I77+F77-E77</f>
        <v>0</v>
      </c>
    </row>
    <row r="78" spans="1:9" x14ac:dyDescent="0.25">
      <c r="A78" s="1"/>
      <c r="B78" s="16">
        <v>70</v>
      </c>
      <c r="C78" s="14"/>
      <c r="D78" s="25"/>
      <c r="E78" s="29">
        <v>1250</v>
      </c>
      <c r="F78" s="80">
        <v>1500</v>
      </c>
      <c r="G78" s="18" t="s">
        <v>87</v>
      </c>
      <c r="H78" s="18" t="s">
        <v>75</v>
      </c>
      <c r="I78" s="27">
        <f>янв.25!I78+F78-E78</f>
        <v>-1000</v>
      </c>
    </row>
    <row r="79" spans="1:9" x14ac:dyDescent="0.25">
      <c r="A79" s="1"/>
      <c r="B79" s="16">
        <v>71</v>
      </c>
      <c r="C79" s="14"/>
      <c r="D79" s="25"/>
      <c r="E79" s="29">
        <v>1250</v>
      </c>
      <c r="F79" s="80"/>
      <c r="G79" s="18"/>
      <c r="H79" s="18"/>
      <c r="I79" s="27">
        <f>янв.25!I79+F79-E79</f>
        <v>-2500</v>
      </c>
    </row>
    <row r="80" spans="1:9" x14ac:dyDescent="0.25">
      <c r="A80" s="1"/>
      <c r="B80" s="16">
        <v>72</v>
      </c>
      <c r="C80" s="14"/>
      <c r="D80" s="25"/>
      <c r="E80" s="29">
        <v>1250</v>
      </c>
      <c r="F80" s="80"/>
      <c r="G80" s="18"/>
      <c r="H80" s="18"/>
      <c r="I80" s="27">
        <f>янв.25!I80+F80-E80</f>
        <v>-2500</v>
      </c>
    </row>
    <row r="81" spans="1:9" x14ac:dyDescent="0.25">
      <c r="A81" s="1"/>
      <c r="B81" s="16">
        <v>73</v>
      </c>
      <c r="C81" s="14"/>
      <c r="D81" s="25"/>
      <c r="E81" s="59">
        <v>1250</v>
      </c>
      <c r="F81" s="80"/>
      <c r="G81" s="18"/>
      <c r="H81" s="18"/>
      <c r="I81" s="27">
        <f>янв.25!I81+F81-E81</f>
        <v>7500</v>
      </c>
    </row>
    <row r="82" spans="1:9" x14ac:dyDescent="0.25">
      <c r="A82" s="1"/>
      <c r="B82" s="16">
        <v>74</v>
      </c>
      <c r="C82" s="14"/>
      <c r="D82" s="25"/>
      <c r="E82" s="59">
        <v>1250</v>
      </c>
      <c r="F82" s="80"/>
      <c r="G82" s="18"/>
      <c r="H82" s="18"/>
      <c r="I82" s="27">
        <f>янв.25!I82+F82-E82</f>
        <v>-2500</v>
      </c>
    </row>
    <row r="83" spans="1:9" x14ac:dyDescent="0.25">
      <c r="A83" s="1"/>
      <c r="B83" s="16">
        <v>75</v>
      </c>
      <c r="C83" s="14"/>
      <c r="D83" s="25"/>
      <c r="E83" s="59"/>
      <c r="F83" s="80"/>
      <c r="G83" s="18"/>
      <c r="H83" s="18"/>
      <c r="I83" s="27">
        <f>янв.25!I83+F83-E83</f>
        <v>0</v>
      </c>
    </row>
    <row r="84" spans="1:9" x14ac:dyDescent="0.25">
      <c r="A84" s="1"/>
      <c r="B84" s="16">
        <v>76</v>
      </c>
      <c r="C84" s="14"/>
      <c r="D84" s="25"/>
      <c r="E84" s="59">
        <v>1250</v>
      </c>
      <c r="F84" s="80"/>
      <c r="G84" s="18"/>
      <c r="H84" s="18"/>
      <c r="I84" s="27">
        <f>янв.25!I84+F84-E84</f>
        <v>-2500</v>
      </c>
    </row>
    <row r="85" spans="1:9" x14ac:dyDescent="0.25">
      <c r="A85" s="1"/>
      <c r="B85" s="16">
        <v>77</v>
      </c>
      <c r="C85" s="14"/>
      <c r="D85" s="25"/>
      <c r="E85" s="59">
        <v>1250</v>
      </c>
      <c r="F85" s="80"/>
      <c r="G85" s="18"/>
      <c r="H85" s="18"/>
      <c r="I85" s="27">
        <f>янв.25!I85+F85-E85</f>
        <v>-2500</v>
      </c>
    </row>
    <row r="86" spans="1:9" x14ac:dyDescent="0.25">
      <c r="A86" s="1"/>
      <c r="B86" s="16">
        <v>78</v>
      </c>
      <c r="C86" s="14"/>
      <c r="D86" s="25"/>
      <c r="E86" s="59">
        <v>1250</v>
      </c>
      <c r="F86" s="80"/>
      <c r="G86" s="18"/>
      <c r="H86" s="18"/>
      <c r="I86" s="27">
        <f>янв.25!I86+F86-E86</f>
        <v>-2500</v>
      </c>
    </row>
    <row r="87" spans="1:9" x14ac:dyDescent="0.25">
      <c r="A87" s="1"/>
      <c r="B87" s="16">
        <v>79</v>
      </c>
      <c r="C87" s="14"/>
      <c r="D87" s="25"/>
      <c r="E87" s="59">
        <v>1250</v>
      </c>
      <c r="F87" s="80">
        <v>1250</v>
      </c>
      <c r="G87" s="18" t="s">
        <v>174</v>
      </c>
      <c r="H87" s="18" t="s">
        <v>171</v>
      </c>
      <c r="I87" s="27">
        <f>янв.25!I87+F87-E87</f>
        <v>0</v>
      </c>
    </row>
    <row r="88" spans="1:9" x14ac:dyDescent="0.25">
      <c r="A88" s="1"/>
      <c r="B88" s="16">
        <v>80</v>
      </c>
      <c r="C88" s="14"/>
      <c r="D88" s="25"/>
      <c r="E88" s="59">
        <v>1250</v>
      </c>
      <c r="F88" s="80">
        <v>1250</v>
      </c>
      <c r="G88" s="18" t="s">
        <v>156</v>
      </c>
      <c r="H88" s="18" t="s">
        <v>154</v>
      </c>
      <c r="I88" s="27">
        <f>янв.25!I88+F88-E88</f>
        <v>0</v>
      </c>
    </row>
    <row r="89" spans="1:9" x14ac:dyDescent="0.25">
      <c r="A89" s="1"/>
      <c r="B89" s="16">
        <v>81</v>
      </c>
      <c r="C89" s="14"/>
      <c r="D89" s="25"/>
      <c r="E89" s="59">
        <v>1250</v>
      </c>
      <c r="F89" s="80"/>
      <c r="G89" s="18"/>
      <c r="H89" s="18"/>
      <c r="I89" s="27">
        <f>янв.25!I89+F89-E89</f>
        <v>-2500</v>
      </c>
    </row>
    <row r="90" spans="1:9" x14ac:dyDescent="0.25">
      <c r="A90" s="1"/>
      <c r="B90" s="16">
        <v>82</v>
      </c>
      <c r="C90" s="14"/>
      <c r="D90" s="25"/>
      <c r="E90" s="59">
        <v>1250</v>
      </c>
      <c r="F90" s="80">
        <v>1250</v>
      </c>
      <c r="G90" s="18" t="s">
        <v>76</v>
      </c>
      <c r="H90" s="18" t="s">
        <v>75</v>
      </c>
      <c r="I90" s="27">
        <f>янв.25!I90+F90-E90</f>
        <v>0</v>
      </c>
    </row>
    <row r="91" spans="1:9" x14ac:dyDescent="0.25">
      <c r="A91" s="3"/>
      <c r="B91" s="16">
        <v>83</v>
      </c>
      <c r="C91" s="14"/>
      <c r="D91" s="25"/>
      <c r="E91" s="59"/>
      <c r="F91" s="80"/>
      <c r="G91" s="18"/>
      <c r="H91" s="18"/>
      <c r="I91" s="27">
        <f>янв.25!I91+F91-E91</f>
        <v>0</v>
      </c>
    </row>
    <row r="92" spans="1:9" x14ac:dyDescent="0.25">
      <c r="A92" s="1"/>
      <c r="B92" s="16">
        <v>84</v>
      </c>
      <c r="C92" s="14"/>
      <c r="D92" s="25"/>
      <c r="E92" s="59">
        <v>1250</v>
      </c>
      <c r="F92" s="80"/>
      <c r="G92" s="18"/>
      <c r="H92" s="18"/>
      <c r="I92" s="27">
        <f>янв.25!I92+F92-E92</f>
        <v>-1250</v>
      </c>
    </row>
    <row r="93" spans="1:9" x14ac:dyDescent="0.25">
      <c r="A93" s="1"/>
      <c r="B93" s="16">
        <v>85</v>
      </c>
      <c r="C93" s="14"/>
      <c r="D93" s="25"/>
      <c r="E93" s="59">
        <v>1250</v>
      </c>
      <c r="F93" s="80"/>
      <c r="G93" s="18"/>
      <c r="H93" s="18"/>
      <c r="I93" s="27">
        <f>янв.25!I93+F93-E93</f>
        <v>-2500</v>
      </c>
    </row>
    <row r="94" spans="1:9" x14ac:dyDescent="0.25">
      <c r="A94" s="1"/>
      <c r="B94" s="16">
        <v>86</v>
      </c>
      <c r="C94" s="14"/>
      <c r="D94" s="25"/>
      <c r="E94" s="59">
        <v>1250</v>
      </c>
      <c r="F94" s="80"/>
      <c r="G94" s="18"/>
      <c r="H94" s="18"/>
      <c r="I94" s="27">
        <f>янв.25!I94+F94-E94</f>
        <v>-2500</v>
      </c>
    </row>
    <row r="95" spans="1:9" x14ac:dyDescent="0.25">
      <c r="A95" s="1"/>
      <c r="B95" s="16">
        <v>87</v>
      </c>
      <c r="C95" s="14"/>
      <c r="D95" s="25"/>
      <c r="E95" s="59">
        <v>1250</v>
      </c>
      <c r="F95" s="80"/>
      <c r="G95" s="18"/>
      <c r="H95" s="18"/>
      <c r="I95" s="27">
        <f>янв.25!I95+F95-E95</f>
        <v>-2500</v>
      </c>
    </row>
    <row r="96" spans="1:9" x14ac:dyDescent="0.25">
      <c r="A96" s="1"/>
      <c r="B96" s="16">
        <v>88</v>
      </c>
      <c r="C96" s="14"/>
      <c r="D96" s="25"/>
      <c r="E96" s="59"/>
      <c r="F96" s="80"/>
      <c r="G96" s="18"/>
      <c r="H96" s="18"/>
      <c r="I96" s="27">
        <f>янв.25!I96+F96-E96</f>
        <v>0</v>
      </c>
    </row>
    <row r="97" spans="1:9" x14ac:dyDescent="0.25">
      <c r="A97" s="1"/>
      <c r="B97" s="16" t="s">
        <v>56</v>
      </c>
      <c r="C97" s="14"/>
      <c r="D97" s="25"/>
      <c r="E97" s="59">
        <v>1250</v>
      </c>
      <c r="F97" s="80"/>
      <c r="G97" s="18"/>
      <c r="H97" s="18"/>
      <c r="I97" s="27">
        <f>янв.25!I97+F97-E97</f>
        <v>-2500</v>
      </c>
    </row>
    <row r="98" spans="1:9" x14ac:dyDescent="0.25">
      <c r="A98" s="1"/>
      <c r="B98" s="16">
        <v>89</v>
      </c>
      <c r="C98" s="14"/>
      <c r="D98" s="25"/>
      <c r="E98" s="59">
        <v>1250</v>
      </c>
      <c r="F98" s="80"/>
      <c r="G98" s="18"/>
      <c r="H98" s="18"/>
      <c r="I98" s="27">
        <f>янв.25!I98+F98-E98</f>
        <v>-2500</v>
      </c>
    </row>
    <row r="99" spans="1:9" x14ac:dyDescent="0.25">
      <c r="A99" s="1"/>
      <c r="B99" s="16">
        <v>90</v>
      </c>
      <c r="C99" s="14"/>
      <c r="D99" s="25"/>
      <c r="E99" s="59">
        <v>1250</v>
      </c>
      <c r="F99" s="80"/>
      <c r="G99" s="18"/>
      <c r="H99" s="18"/>
      <c r="I99" s="27">
        <f>янв.25!I99+F99-E99</f>
        <v>-2500</v>
      </c>
    </row>
    <row r="100" spans="1:9" x14ac:dyDescent="0.25">
      <c r="A100" s="1"/>
      <c r="B100" s="16">
        <v>91</v>
      </c>
      <c r="C100" s="14"/>
      <c r="D100" s="25"/>
      <c r="E100" s="59"/>
      <c r="F100" s="80"/>
      <c r="G100" s="18"/>
      <c r="H100" s="18"/>
      <c r="I100" s="27">
        <f>янв.25!I100+F100-E100</f>
        <v>0</v>
      </c>
    </row>
    <row r="101" spans="1:9" x14ac:dyDescent="0.25">
      <c r="A101" s="1"/>
      <c r="B101" s="16">
        <v>92</v>
      </c>
      <c r="C101" s="14"/>
      <c r="D101" s="25"/>
      <c r="E101" s="59">
        <v>1250</v>
      </c>
      <c r="F101" s="80"/>
      <c r="G101" s="18"/>
      <c r="H101" s="18"/>
      <c r="I101" s="27">
        <f>янв.25!I101+F101-E101</f>
        <v>-2500</v>
      </c>
    </row>
    <row r="102" spans="1:9" x14ac:dyDescent="0.25">
      <c r="A102" s="1"/>
      <c r="B102" s="16">
        <v>93</v>
      </c>
      <c r="C102" s="14"/>
      <c r="D102" s="25"/>
      <c r="E102" s="59">
        <v>1250</v>
      </c>
      <c r="F102" s="80">
        <v>2500</v>
      </c>
      <c r="G102" s="18" t="s">
        <v>175</v>
      </c>
      <c r="H102" s="18" t="s">
        <v>171</v>
      </c>
      <c r="I102" s="27">
        <f>янв.25!I102+F102-E102</f>
        <v>0</v>
      </c>
    </row>
    <row r="103" spans="1:9" x14ac:dyDescent="0.25">
      <c r="A103" s="1"/>
      <c r="B103" s="16">
        <v>94</v>
      </c>
      <c r="C103" s="14"/>
      <c r="D103" s="25"/>
      <c r="E103" s="59">
        <v>1250</v>
      </c>
      <c r="F103" s="80"/>
      <c r="G103" s="18"/>
      <c r="H103" s="18"/>
      <c r="I103" s="27">
        <f>янв.25!I103+F103-E103</f>
        <v>-2500</v>
      </c>
    </row>
    <row r="104" spans="1:9" x14ac:dyDescent="0.25">
      <c r="A104" s="1"/>
      <c r="B104" s="16">
        <v>95</v>
      </c>
      <c r="C104" s="14"/>
      <c r="D104" s="25"/>
      <c r="E104" s="59"/>
      <c r="F104" s="80"/>
      <c r="G104" s="18"/>
      <c r="H104" s="18"/>
      <c r="I104" s="27">
        <f>янв.25!I104+F104-E104</f>
        <v>0</v>
      </c>
    </row>
    <row r="105" spans="1:9" x14ac:dyDescent="0.25">
      <c r="A105" s="1"/>
      <c r="B105" s="16">
        <v>96</v>
      </c>
      <c r="C105" s="14"/>
      <c r="D105" s="25"/>
      <c r="E105" s="59">
        <v>1250</v>
      </c>
      <c r="F105" s="80">
        <v>1250</v>
      </c>
      <c r="G105" s="18" t="s">
        <v>81</v>
      </c>
      <c r="H105" s="18" t="s">
        <v>75</v>
      </c>
      <c r="I105" s="27">
        <f>янв.25!I105+F105-E105</f>
        <v>-1250</v>
      </c>
    </row>
    <row r="106" spans="1:9" x14ac:dyDescent="0.25">
      <c r="A106" s="1"/>
      <c r="B106" s="16">
        <v>97</v>
      </c>
      <c r="C106" s="14"/>
      <c r="D106" s="25"/>
      <c r="E106" s="59">
        <v>1250</v>
      </c>
      <c r="F106" s="80"/>
      <c r="G106" s="18"/>
      <c r="H106" s="18"/>
      <c r="I106" s="27">
        <f>янв.25!I106+F106-E106</f>
        <v>-2500</v>
      </c>
    </row>
    <row r="107" spans="1:9" x14ac:dyDescent="0.25">
      <c r="A107" s="1"/>
      <c r="B107" s="16">
        <v>98</v>
      </c>
      <c r="C107" s="14"/>
      <c r="D107" s="25"/>
      <c r="E107" s="59">
        <v>1250</v>
      </c>
      <c r="F107" s="80">
        <v>1250</v>
      </c>
      <c r="G107" s="18" t="s">
        <v>181</v>
      </c>
      <c r="H107" s="18" t="s">
        <v>178</v>
      </c>
      <c r="I107" s="27">
        <f>янв.25!I107+F107-E107</f>
        <v>1250</v>
      </c>
    </row>
    <row r="108" spans="1:9" x14ac:dyDescent="0.25">
      <c r="A108" s="1"/>
      <c r="B108" s="16">
        <v>99</v>
      </c>
      <c r="C108" s="14"/>
      <c r="D108" s="25"/>
      <c r="E108" s="59"/>
      <c r="F108" s="80"/>
      <c r="G108" s="18"/>
      <c r="H108" s="18"/>
      <c r="I108" s="27">
        <f>янв.25!I108+F108-E108</f>
        <v>0</v>
      </c>
    </row>
    <row r="109" spans="1:9" x14ac:dyDescent="0.25">
      <c r="A109" s="1"/>
      <c r="B109" s="16">
        <v>100</v>
      </c>
      <c r="C109" s="14"/>
      <c r="D109" s="25"/>
      <c r="E109" s="59">
        <v>1250</v>
      </c>
      <c r="F109" s="80">
        <v>1250</v>
      </c>
      <c r="G109" s="18" t="s">
        <v>109</v>
      </c>
      <c r="H109" s="18" t="s">
        <v>107</v>
      </c>
      <c r="I109" s="27">
        <f>янв.25!I109+F109-E109</f>
        <v>0</v>
      </c>
    </row>
    <row r="110" spans="1:9" x14ac:dyDescent="0.25">
      <c r="A110" s="1"/>
      <c r="B110" s="16">
        <v>101</v>
      </c>
      <c r="C110" s="14"/>
      <c r="D110" s="25"/>
      <c r="E110" s="59">
        <v>1250</v>
      </c>
      <c r="F110" s="80"/>
      <c r="G110" s="18"/>
      <c r="H110" s="18"/>
      <c r="I110" s="27">
        <f>янв.25!I110+F110-E110</f>
        <v>-2500</v>
      </c>
    </row>
    <row r="111" spans="1:9" x14ac:dyDescent="0.25">
      <c r="A111" s="1"/>
      <c r="B111" s="16" t="s">
        <v>30</v>
      </c>
      <c r="C111" s="14"/>
      <c r="D111" s="25"/>
      <c r="E111" s="59">
        <v>1250</v>
      </c>
      <c r="F111" s="80">
        <v>1250</v>
      </c>
      <c r="G111" s="18" t="s">
        <v>188</v>
      </c>
      <c r="H111" s="18" t="s">
        <v>187</v>
      </c>
      <c r="I111" s="27">
        <f>янв.25!I111+F111-E111</f>
        <v>0</v>
      </c>
    </row>
    <row r="112" spans="1:9" x14ac:dyDescent="0.25">
      <c r="A112" s="1"/>
      <c r="B112" s="16">
        <v>102</v>
      </c>
      <c r="C112" s="14"/>
      <c r="D112" s="25"/>
      <c r="E112" s="59">
        <v>1250</v>
      </c>
      <c r="F112" s="80"/>
      <c r="G112" s="18"/>
      <c r="H112" s="18"/>
      <c r="I112" s="27">
        <f>янв.25!I112+F112-E112</f>
        <v>-1250</v>
      </c>
    </row>
    <row r="113" spans="1:9" x14ac:dyDescent="0.25">
      <c r="A113" s="1"/>
      <c r="B113" s="16">
        <v>103</v>
      </c>
      <c r="C113" s="14"/>
      <c r="D113" s="25"/>
      <c r="E113" s="59">
        <v>1250</v>
      </c>
      <c r="F113" s="80">
        <v>1250</v>
      </c>
      <c r="G113" s="18" t="s">
        <v>79</v>
      </c>
      <c r="H113" s="18" t="s">
        <v>75</v>
      </c>
      <c r="I113" s="27">
        <f>янв.25!I113+F113-E113</f>
        <v>-1250</v>
      </c>
    </row>
    <row r="114" spans="1:9" x14ac:dyDescent="0.25">
      <c r="A114" s="1"/>
      <c r="B114" s="16">
        <v>104</v>
      </c>
      <c r="C114" s="14"/>
      <c r="D114" s="25"/>
      <c r="E114" s="59"/>
      <c r="F114" s="80"/>
      <c r="G114" s="18"/>
      <c r="H114" s="18"/>
      <c r="I114" s="27">
        <f>янв.25!I114+F114-E114</f>
        <v>0</v>
      </c>
    </row>
    <row r="115" spans="1:9" x14ac:dyDescent="0.25">
      <c r="A115" s="1"/>
      <c r="B115" s="16">
        <v>105</v>
      </c>
      <c r="C115" s="14"/>
      <c r="D115" s="25"/>
      <c r="E115" s="59"/>
      <c r="F115" s="80"/>
      <c r="G115" s="18"/>
      <c r="H115" s="18"/>
      <c r="I115" s="27">
        <f>янв.25!I115+F115-E115</f>
        <v>0</v>
      </c>
    </row>
    <row r="116" spans="1:9" x14ac:dyDescent="0.25">
      <c r="A116" s="1"/>
      <c r="B116" s="16">
        <v>106</v>
      </c>
      <c r="C116" s="14"/>
      <c r="D116" s="25"/>
      <c r="E116" s="59"/>
      <c r="F116" s="80"/>
      <c r="G116" s="18"/>
      <c r="H116" s="18"/>
      <c r="I116" s="27">
        <f>янв.25!I116+F116-E116</f>
        <v>0</v>
      </c>
    </row>
    <row r="117" spans="1:9" x14ac:dyDescent="0.25">
      <c r="A117" s="1"/>
      <c r="B117" s="16">
        <v>107</v>
      </c>
      <c r="C117" s="14"/>
      <c r="D117" s="25"/>
      <c r="E117" s="59"/>
      <c r="F117" s="80"/>
      <c r="G117" s="18"/>
      <c r="H117" s="18"/>
      <c r="I117" s="27">
        <f>янв.25!I117+F117-E117</f>
        <v>0</v>
      </c>
    </row>
    <row r="118" spans="1:9" x14ac:dyDescent="0.25">
      <c r="A118" s="1"/>
      <c r="B118" s="16">
        <v>108</v>
      </c>
      <c r="C118" s="14"/>
      <c r="D118" s="25"/>
      <c r="E118" s="59"/>
      <c r="F118" s="80"/>
      <c r="G118" s="18"/>
      <c r="H118" s="18"/>
      <c r="I118" s="27">
        <f>янв.25!I118+F118-E118</f>
        <v>0</v>
      </c>
    </row>
    <row r="119" spans="1:9" x14ac:dyDescent="0.25">
      <c r="A119" s="1"/>
      <c r="B119" s="16">
        <v>109</v>
      </c>
      <c r="C119" s="14"/>
      <c r="D119" s="25"/>
      <c r="E119" s="59"/>
      <c r="F119" s="80"/>
      <c r="G119" s="18"/>
      <c r="H119" s="18"/>
      <c r="I119" s="27">
        <f>янв.25!I119+F119-E119</f>
        <v>0</v>
      </c>
    </row>
    <row r="120" spans="1:9" x14ac:dyDescent="0.25">
      <c r="A120" s="3"/>
      <c r="B120" s="16">
        <v>110</v>
      </c>
      <c r="C120" s="14"/>
      <c r="D120" s="25"/>
      <c r="E120" s="59"/>
      <c r="F120" s="80"/>
      <c r="G120" s="18"/>
      <c r="H120" s="18"/>
      <c r="I120" s="27">
        <f>янв.25!I120+F120-E120</f>
        <v>0</v>
      </c>
    </row>
    <row r="121" spans="1:9" x14ac:dyDescent="0.25">
      <c r="A121" s="1"/>
      <c r="B121" s="16">
        <v>111</v>
      </c>
      <c r="C121" s="14"/>
      <c r="D121" s="25"/>
      <c r="E121" s="59"/>
      <c r="F121" s="80"/>
      <c r="G121" s="18"/>
      <c r="H121" s="18"/>
      <c r="I121" s="27">
        <f>янв.25!I121+F121-E121</f>
        <v>0</v>
      </c>
    </row>
    <row r="122" spans="1:9" x14ac:dyDescent="0.25">
      <c r="A122" s="1"/>
      <c r="B122" s="16">
        <v>112</v>
      </c>
      <c r="C122" s="14"/>
      <c r="D122" s="25"/>
      <c r="E122" s="59"/>
      <c r="F122" s="80"/>
      <c r="G122" s="18"/>
      <c r="H122" s="18"/>
      <c r="I122" s="27">
        <f>янв.25!I122+F122-E122</f>
        <v>0</v>
      </c>
    </row>
    <row r="123" spans="1:9" x14ac:dyDescent="0.25">
      <c r="A123" s="1"/>
      <c r="B123" s="16">
        <v>113</v>
      </c>
      <c r="C123" s="14"/>
      <c r="D123" s="25"/>
      <c r="E123" s="29">
        <v>1250</v>
      </c>
      <c r="F123" s="80"/>
      <c r="G123" s="18"/>
      <c r="H123" s="18"/>
      <c r="I123" s="27">
        <f>янв.25!I123+F123-E123</f>
        <v>0</v>
      </c>
    </row>
    <row r="124" spans="1:9" x14ac:dyDescent="0.25">
      <c r="A124" s="1"/>
      <c r="B124" s="16" t="s">
        <v>51</v>
      </c>
      <c r="C124" s="14"/>
      <c r="D124" s="25"/>
      <c r="E124" s="29">
        <v>1250</v>
      </c>
      <c r="F124" s="80"/>
      <c r="G124" s="18"/>
      <c r="H124" s="18"/>
      <c r="I124" s="27">
        <f>янв.25!I124+F124-E124</f>
        <v>0</v>
      </c>
    </row>
    <row r="125" spans="1:9" x14ac:dyDescent="0.25">
      <c r="A125" s="1"/>
      <c r="B125" s="16" t="s">
        <v>26</v>
      </c>
      <c r="C125" s="14"/>
      <c r="D125" s="25"/>
      <c r="E125" s="29">
        <v>1250</v>
      </c>
      <c r="F125" s="80"/>
      <c r="G125" s="18"/>
      <c r="H125" s="18"/>
      <c r="I125" s="27">
        <f>янв.25!I125+F125-E125</f>
        <v>-2500</v>
      </c>
    </row>
    <row r="126" spans="1:9" x14ac:dyDescent="0.25">
      <c r="A126" s="1"/>
      <c r="B126" s="16">
        <v>114</v>
      </c>
      <c r="C126" s="14"/>
      <c r="D126" s="25"/>
      <c r="E126" s="59"/>
      <c r="F126" s="80"/>
      <c r="G126" s="18"/>
      <c r="H126" s="18"/>
      <c r="I126" s="27">
        <f>янв.25!I126+F126-E126</f>
        <v>0</v>
      </c>
    </row>
    <row r="127" spans="1:9" x14ac:dyDescent="0.25">
      <c r="A127" s="1"/>
      <c r="B127" s="16" t="s">
        <v>24</v>
      </c>
      <c r="C127" s="65"/>
      <c r="D127" s="25"/>
      <c r="E127" s="29"/>
      <c r="F127" s="80"/>
      <c r="G127" s="18"/>
      <c r="H127" s="18"/>
      <c r="I127" s="27">
        <f>янв.25!I127+F127-E127</f>
        <v>0</v>
      </c>
    </row>
    <row r="128" spans="1:9" x14ac:dyDescent="0.25">
      <c r="A128" s="1"/>
      <c r="B128" s="16">
        <v>116</v>
      </c>
      <c r="C128" s="14"/>
      <c r="D128" s="25"/>
      <c r="E128" s="59"/>
      <c r="F128" s="80"/>
      <c r="G128" s="18"/>
      <c r="H128" s="18"/>
      <c r="I128" s="27">
        <f>янв.25!I128+F128-E128</f>
        <v>0</v>
      </c>
    </row>
    <row r="129" spans="1:9" x14ac:dyDescent="0.25">
      <c r="A129" s="1"/>
      <c r="B129" s="16">
        <v>117</v>
      </c>
      <c r="C129" s="14"/>
      <c r="D129" s="25"/>
      <c r="E129" s="59">
        <v>1250</v>
      </c>
      <c r="F129" s="80">
        <v>1250</v>
      </c>
      <c r="G129" s="18" t="s">
        <v>72</v>
      </c>
      <c r="H129" s="18" t="s">
        <v>65</v>
      </c>
      <c r="I129" s="27">
        <f>янв.25!I129+F129-E129</f>
        <v>0</v>
      </c>
    </row>
    <row r="130" spans="1:9" x14ac:dyDescent="0.25">
      <c r="A130" s="1"/>
      <c r="B130" s="16">
        <v>118</v>
      </c>
      <c r="C130" s="14"/>
      <c r="D130" s="25"/>
      <c r="E130" s="59"/>
      <c r="F130" s="80"/>
      <c r="G130" s="18"/>
      <c r="H130" s="18"/>
      <c r="I130" s="27">
        <f>янв.25!I130+F130-E130</f>
        <v>0</v>
      </c>
    </row>
    <row r="131" spans="1:9" x14ac:dyDescent="0.25">
      <c r="A131" s="1"/>
      <c r="B131" s="16">
        <v>119</v>
      </c>
      <c r="C131" s="14"/>
      <c r="D131" s="25"/>
      <c r="E131" s="29">
        <v>1250</v>
      </c>
      <c r="F131" s="80"/>
      <c r="G131" s="18"/>
      <c r="H131" s="18"/>
      <c r="I131" s="27">
        <f>янв.25!I131+F131-E131</f>
        <v>-2500</v>
      </c>
    </row>
    <row r="132" spans="1:9" x14ac:dyDescent="0.25">
      <c r="A132" s="15"/>
      <c r="B132" s="16">
        <v>120</v>
      </c>
      <c r="C132" s="14"/>
      <c r="D132" s="25"/>
      <c r="E132" s="29">
        <v>1250</v>
      </c>
      <c r="F132" s="80"/>
      <c r="G132" s="18"/>
      <c r="H132" s="18"/>
      <c r="I132" s="27">
        <f>янв.25!I132+F132-E132</f>
        <v>-2500</v>
      </c>
    </row>
    <row r="133" spans="1:9" x14ac:dyDescent="0.25">
      <c r="A133" s="1"/>
      <c r="B133" s="16">
        <v>121</v>
      </c>
      <c r="C133" s="14"/>
      <c r="D133" s="25"/>
      <c r="E133" s="29">
        <v>1250</v>
      </c>
      <c r="F133" s="80"/>
      <c r="G133" s="18"/>
      <c r="H133" s="18"/>
      <c r="I133" s="27">
        <f>янв.25!I133+F133-E133</f>
        <v>-2500</v>
      </c>
    </row>
    <row r="134" spans="1:9" x14ac:dyDescent="0.25">
      <c r="A134" s="1"/>
      <c r="B134" s="1">
        <v>122</v>
      </c>
      <c r="C134" s="14"/>
      <c r="D134" s="25"/>
      <c r="E134" s="29">
        <v>1250</v>
      </c>
      <c r="F134" s="80">
        <v>1250</v>
      </c>
      <c r="G134" s="18" t="s">
        <v>111</v>
      </c>
      <c r="H134" s="18" t="s">
        <v>107</v>
      </c>
      <c r="I134" s="27">
        <f>янв.25!I134+F134-E134</f>
        <v>0</v>
      </c>
    </row>
    <row r="135" spans="1:9" x14ac:dyDescent="0.25">
      <c r="A135" s="1"/>
      <c r="B135" s="16">
        <v>123</v>
      </c>
      <c r="C135" s="14"/>
      <c r="D135" s="25"/>
      <c r="E135" s="59"/>
      <c r="F135" s="80"/>
      <c r="G135" s="18"/>
      <c r="H135" s="18"/>
      <c r="I135" s="27">
        <f>янв.25!I135+F135-E135</f>
        <v>0</v>
      </c>
    </row>
    <row r="136" spans="1:9" x14ac:dyDescent="0.25">
      <c r="A136" s="1"/>
      <c r="B136" s="16">
        <v>124</v>
      </c>
      <c r="C136" s="14"/>
      <c r="D136" s="25"/>
      <c r="E136" s="59">
        <v>1250</v>
      </c>
      <c r="F136" s="80">
        <v>1300</v>
      </c>
      <c r="G136" s="18" t="s">
        <v>86</v>
      </c>
      <c r="H136" s="18" t="s">
        <v>75</v>
      </c>
      <c r="I136" s="27">
        <f>янв.25!I136+F136-E136</f>
        <v>50</v>
      </c>
    </row>
    <row r="137" spans="1:9" x14ac:dyDescent="0.25">
      <c r="A137" s="1"/>
      <c r="B137" s="16" t="s">
        <v>38</v>
      </c>
      <c r="C137" s="14"/>
      <c r="D137" s="25"/>
      <c r="E137" s="59">
        <v>1250</v>
      </c>
      <c r="F137" s="80">
        <v>1250</v>
      </c>
      <c r="G137" s="18" t="s">
        <v>110</v>
      </c>
      <c r="H137" s="18" t="s">
        <v>107</v>
      </c>
      <c r="I137" s="27">
        <f>янв.25!I137+F137-E137</f>
        <v>0</v>
      </c>
    </row>
    <row r="138" spans="1:9" x14ac:dyDescent="0.25">
      <c r="A138" s="1"/>
      <c r="B138" s="16">
        <v>125</v>
      </c>
      <c r="C138" s="14"/>
      <c r="D138" s="25"/>
      <c r="E138" s="59">
        <v>1250</v>
      </c>
      <c r="F138" s="80"/>
      <c r="G138" s="18"/>
      <c r="H138" s="18"/>
      <c r="I138" s="27">
        <f>янв.25!I138+F138-E138</f>
        <v>-2500</v>
      </c>
    </row>
    <row r="139" spans="1:9" x14ac:dyDescent="0.25">
      <c r="A139" s="1"/>
      <c r="B139" s="16">
        <v>126</v>
      </c>
      <c r="C139" s="14"/>
      <c r="D139" s="25"/>
      <c r="E139" s="59">
        <v>1250</v>
      </c>
      <c r="F139" s="80">
        <v>10000</v>
      </c>
      <c r="G139" s="18" t="s">
        <v>152</v>
      </c>
      <c r="H139" s="18" t="s">
        <v>149</v>
      </c>
      <c r="I139" s="27">
        <f>янв.25!I139+F139-E139</f>
        <v>7500</v>
      </c>
    </row>
    <row r="140" spans="1:9" x14ac:dyDescent="0.25">
      <c r="A140" s="1"/>
      <c r="B140" s="16">
        <v>127</v>
      </c>
      <c r="C140" s="14"/>
      <c r="D140" s="25"/>
      <c r="E140" s="59">
        <v>1250</v>
      </c>
      <c r="F140" s="80"/>
      <c r="G140" s="18"/>
      <c r="H140" s="18"/>
      <c r="I140" s="27">
        <f>янв.25!I140+F140-E140</f>
        <v>-1250</v>
      </c>
    </row>
    <row r="141" spans="1:9" x14ac:dyDescent="0.25">
      <c r="A141" s="1"/>
      <c r="B141" s="16">
        <v>128</v>
      </c>
      <c r="C141" s="14"/>
      <c r="D141" s="25"/>
      <c r="E141" s="59">
        <v>1250</v>
      </c>
      <c r="F141" s="80">
        <v>5000</v>
      </c>
      <c r="G141" s="18" t="s">
        <v>160</v>
      </c>
      <c r="H141" s="18" t="s">
        <v>154</v>
      </c>
      <c r="I141" s="27">
        <f>янв.25!I141+F141-E141</f>
        <v>2500</v>
      </c>
    </row>
    <row r="142" spans="1:9" x14ac:dyDescent="0.25">
      <c r="A142" s="1"/>
      <c r="B142" s="16">
        <v>129</v>
      </c>
      <c r="C142" s="14"/>
      <c r="D142" s="25"/>
      <c r="E142" s="29">
        <v>1250</v>
      </c>
      <c r="F142" s="80">
        <v>1250</v>
      </c>
      <c r="G142" s="18" t="s">
        <v>189</v>
      </c>
      <c r="H142" s="18" t="s">
        <v>190</v>
      </c>
      <c r="I142" s="27">
        <f>янв.25!I142+F142-E142</f>
        <v>0</v>
      </c>
    </row>
    <row r="143" spans="1:9" x14ac:dyDescent="0.25">
      <c r="A143" s="1"/>
      <c r="B143" s="16">
        <v>130</v>
      </c>
      <c r="C143" s="14"/>
      <c r="D143" s="25"/>
      <c r="E143" s="29">
        <v>1250</v>
      </c>
      <c r="F143" s="80">
        <v>5000</v>
      </c>
      <c r="G143" s="18" t="s">
        <v>161</v>
      </c>
      <c r="H143" s="18" t="s">
        <v>154</v>
      </c>
      <c r="I143" s="27">
        <f>янв.25!I143+F143-E143</f>
        <v>2500</v>
      </c>
    </row>
    <row r="144" spans="1:9" x14ac:dyDescent="0.25">
      <c r="A144" s="15"/>
      <c r="B144" s="16">
        <v>131.13200000000001</v>
      </c>
      <c r="C144" s="14"/>
      <c r="D144" s="25"/>
      <c r="E144" s="29">
        <v>1250</v>
      </c>
      <c r="F144" s="80"/>
      <c r="G144" s="18"/>
      <c r="H144" s="18"/>
      <c r="I144" s="27">
        <f>янв.25!I144+F144-E144</f>
        <v>-1250</v>
      </c>
    </row>
    <row r="145" spans="1:10" x14ac:dyDescent="0.25">
      <c r="A145" s="3"/>
      <c r="B145" s="16">
        <v>133</v>
      </c>
      <c r="C145" s="14"/>
      <c r="D145" s="25"/>
      <c r="E145" s="29">
        <v>1250</v>
      </c>
      <c r="F145" s="80"/>
      <c r="G145" s="18"/>
      <c r="H145" s="18"/>
      <c r="I145" s="27">
        <f>янв.25!I145+F145-E145</f>
        <v>-1250</v>
      </c>
    </row>
    <row r="146" spans="1:10" x14ac:dyDescent="0.25">
      <c r="A146" s="1"/>
      <c r="B146" s="16">
        <v>134</v>
      </c>
      <c r="C146" s="14"/>
      <c r="D146" s="25"/>
      <c r="E146" s="59">
        <v>1250</v>
      </c>
      <c r="F146" s="80">
        <v>1250</v>
      </c>
      <c r="G146" s="18" t="s">
        <v>132</v>
      </c>
      <c r="H146" s="18" t="s">
        <v>133</v>
      </c>
      <c r="I146" s="27">
        <f>янв.25!I146+F146-E146</f>
        <v>0</v>
      </c>
    </row>
    <row r="147" spans="1:10" x14ac:dyDescent="0.25">
      <c r="A147" s="1"/>
      <c r="B147" s="16">
        <v>135</v>
      </c>
      <c r="C147" s="14"/>
      <c r="D147" s="25"/>
      <c r="E147" s="59"/>
      <c r="F147" s="80"/>
      <c r="G147" s="18"/>
      <c r="H147" s="18"/>
      <c r="I147" s="27">
        <f>янв.25!I147+F147-E147</f>
        <v>0</v>
      </c>
    </row>
    <row r="148" spans="1:10" x14ac:dyDescent="0.25">
      <c r="A148" s="1"/>
      <c r="B148" s="16">
        <v>136</v>
      </c>
      <c r="C148" s="14"/>
      <c r="D148" s="25"/>
      <c r="E148" s="29">
        <v>1250</v>
      </c>
      <c r="F148" s="80"/>
      <c r="G148" s="18"/>
      <c r="H148" s="18"/>
      <c r="I148" s="27">
        <f>янв.25!I148+F148-E148</f>
        <v>0</v>
      </c>
    </row>
    <row r="149" spans="1:10" x14ac:dyDescent="0.25">
      <c r="A149" s="1"/>
      <c r="B149" s="16">
        <v>137</v>
      </c>
      <c r="C149" s="14"/>
      <c r="D149" s="25"/>
      <c r="E149" s="59">
        <v>1250</v>
      </c>
      <c r="F149" s="80">
        <v>1250</v>
      </c>
      <c r="G149" s="18" t="s">
        <v>128</v>
      </c>
      <c r="H149" s="18" t="s">
        <v>121</v>
      </c>
      <c r="I149" s="27">
        <f>янв.25!I149+F149-E149</f>
        <v>0</v>
      </c>
    </row>
    <row r="150" spans="1:10" x14ac:dyDescent="0.25">
      <c r="A150" s="1"/>
      <c r="B150" s="16">
        <v>138</v>
      </c>
      <c r="C150" s="14"/>
      <c r="D150" s="25"/>
      <c r="E150" s="59">
        <v>1250</v>
      </c>
      <c r="F150" s="80">
        <v>1250</v>
      </c>
      <c r="G150" s="18" t="s">
        <v>73</v>
      </c>
      <c r="H150" s="18" t="s">
        <v>65</v>
      </c>
      <c r="I150" s="27">
        <f>янв.25!I150+F150-E150</f>
        <v>-1250</v>
      </c>
    </row>
    <row r="151" spans="1:10" x14ac:dyDescent="0.25">
      <c r="A151" s="1"/>
      <c r="B151" s="16">
        <v>139</v>
      </c>
      <c r="C151" s="14"/>
      <c r="D151" s="25"/>
      <c r="E151" s="29">
        <v>1250</v>
      </c>
      <c r="F151" s="80"/>
      <c r="G151" s="18"/>
      <c r="H151" s="18"/>
      <c r="I151" s="27">
        <f>янв.25!I151+F151-E151</f>
        <v>1250</v>
      </c>
    </row>
    <row r="152" spans="1:10" x14ac:dyDescent="0.25">
      <c r="A152" s="1"/>
      <c r="B152" s="16">
        <v>140</v>
      </c>
      <c r="C152" s="14"/>
      <c r="D152" s="25"/>
      <c r="E152" s="59">
        <v>1250</v>
      </c>
      <c r="F152" s="80"/>
      <c r="G152" s="18"/>
      <c r="H152" s="18"/>
      <c r="I152" s="27">
        <f>янв.25!I152+F152-E152</f>
        <v>-2500</v>
      </c>
      <c r="J152" s="122"/>
    </row>
    <row r="153" spans="1:10" x14ac:dyDescent="0.25">
      <c r="A153" s="1"/>
      <c r="B153" s="16">
        <v>141</v>
      </c>
      <c r="C153" s="14"/>
      <c r="D153" s="25"/>
      <c r="E153" s="59">
        <v>1250</v>
      </c>
      <c r="F153" s="80">
        <v>1250</v>
      </c>
      <c r="G153" s="18" t="s">
        <v>182</v>
      </c>
      <c r="H153" s="18" t="s">
        <v>178</v>
      </c>
      <c r="I153" s="27">
        <f>янв.25!I153+F153-E153</f>
        <v>-1250</v>
      </c>
    </row>
    <row r="154" spans="1:10" x14ac:dyDescent="0.25">
      <c r="A154" s="1"/>
      <c r="B154" s="16">
        <v>142</v>
      </c>
      <c r="C154" s="14"/>
      <c r="D154" s="25"/>
      <c r="E154" s="59">
        <v>1250</v>
      </c>
      <c r="F154" s="80">
        <v>21250</v>
      </c>
      <c r="G154" s="18" t="s">
        <v>215</v>
      </c>
      <c r="H154" s="18" t="s">
        <v>212</v>
      </c>
      <c r="I154" s="27">
        <f>янв.25!I154+F154-E154</f>
        <v>18750</v>
      </c>
    </row>
    <row r="155" spans="1:10" x14ac:dyDescent="0.25">
      <c r="A155" s="1"/>
      <c r="B155" s="16">
        <v>143</v>
      </c>
      <c r="C155" s="14"/>
      <c r="D155" s="25"/>
      <c r="E155" s="59">
        <v>1250</v>
      </c>
      <c r="F155" s="80">
        <v>1250</v>
      </c>
      <c r="G155" s="18" t="s">
        <v>142</v>
      </c>
      <c r="H155" s="18" t="s">
        <v>143</v>
      </c>
      <c r="I155" s="27">
        <f>янв.25!I155+F155-E155</f>
        <v>0</v>
      </c>
    </row>
    <row r="156" spans="1:10" x14ac:dyDescent="0.25">
      <c r="A156" s="1"/>
      <c r="B156" s="16">
        <v>144</v>
      </c>
      <c r="C156" s="14"/>
      <c r="D156" s="25"/>
      <c r="E156" s="59">
        <v>1250</v>
      </c>
      <c r="F156" s="80"/>
      <c r="G156" s="18"/>
      <c r="H156" s="18"/>
      <c r="I156" s="27">
        <f>янв.25!I156+F156-E156</f>
        <v>-2500</v>
      </c>
    </row>
    <row r="157" spans="1:10" x14ac:dyDescent="0.25">
      <c r="A157" s="1"/>
      <c r="B157" s="16">
        <v>145</v>
      </c>
      <c r="C157" s="14"/>
      <c r="D157" s="25"/>
      <c r="E157" s="29">
        <v>1250</v>
      </c>
      <c r="F157" s="80">
        <v>1250</v>
      </c>
      <c r="G157" s="18" t="s">
        <v>100</v>
      </c>
      <c r="H157" s="18" t="s">
        <v>98</v>
      </c>
      <c r="I157" s="27">
        <f>янв.25!I157+F157-E157</f>
        <v>-1250</v>
      </c>
    </row>
    <row r="158" spans="1:10" x14ac:dyDescent="0.25">
      <c r="A158" s="1"/>
      <c r="B158" s="16">
        <v>146</v>
      </c>
      <c r="C158" s="14"/>
      <c r="D158" s="25"/>
      <c r="E158" s="29">
        <v>1250</v>
      </c>
      <c r="F158" s="80"/>
      <c r="G158" s="18"/>
      <c r="H158" s="18"/>
      <c r="I158" s="27">
        <f>янв.25!I158+F158-E158</f>
        <v>-2500</v>
      </c>
    </row>
    <row r="159" spans="1:10" x14ac:dyDescent="0.25">
      <c r="A159" s="1"/>
      <c r="B159" s="16">
        <v>147</v>
      </c>
      <c r="C159" s="14"/>
      <c r="D159" s="25"/>
      <c r="E159" s="29">
        <v>1250</v>
      </c>
      <c r="F159" s="80"/>
      <c r="G159" s="18"/>
      <c r="H159" s="18"/>
      <c r="I159" s="27">
        <f>янв.25!I159+F159-E159</f>
        <v>-2500</v>
      </c>
    </row>
    <row r="160" spans="1:10" x14ac:dyDescent="0.25">
      <c r="A160" s="1"/>
      <c r="B160" s="16">
        <v>148</v>
      </c>
      <c r="C160" s="14"/>
      <c r="D160" s="25"/>
      <c r="E160" s="59">
        <v>1250</v>
      </c>
      <c r="F160" s="80">
        <v>1250</v>
      </c>
      <c r="G160" s="18" t="s">
        <v>211</v>
      </c>
      <c r="H160" s="18" t="s">
        <v>212</v>
      </c>
      <c r="I160" s="27">
        <f>янв.25!I160+F160-E160</f>
        <v>-2</v>
      </c>
    </row>
    <row r="161" spans="1:9" x14ac:dyDescent="0.25">
      <c r="A161" s="1"/>
      <c r="B161" s="16">
        <v>149</v>
      </c>
      <c r="C161" s="14"/>
      <c r="D161" s="25"/>
      <c r="E161" s="59">
        <v>1250</v>
      </c>
      <c r="F161" s="80"/>
      <c r="G161" s="18"/>
      <c r="H161" s="18"/>
      <c r="I161" s="27">
        <f>янв.25!I161+F161-E161</f>
        <v>-2500</v>
      </c>
    </row>
    <row r="162" spans="1:9" x14ac:dyDescent="0.25">
      <c r="A162" s="1"/>
      <c r="B162" s="16">
        <v>150</v>
      </c>
      <c r="C162" s="14"/>
      <c r="D162" s="25"/>
      <c r="E162" s="59">
        <v>1250</v>
      </c>
      <c r="F162" s="80"/>
      <c r="G162" s="18"/>
      <c r="H162" s="18"/>
      <c r="I162" s="27">
        <f>янв.25!I162+F162-E162</f>
        <v>-2500</v>
      </c>
    </row>
    <row r="163" spans="1:9" x14ac:dyDescent="0.25">
      <c r="A163" s="1"/>
      <c r="B163" s="16">
        <v>151</v>
      </c>
      <c r="C163" s="14"/>
      <c r="D163" s="25"/>
      <c r="E163" s="59">
        <v>1250</v>
      </c>
      <c r="F163" s="80"/>
      <c r="G163" s="18"/>
      <c r="H163" s="18"/>
      <c r="I163" s="27">
        <f>янв.25!I163+F163-E163</f>
        <v>-1250</v>
      </c>
    </row>
    <row r="164" spans="1:9" x14ac:dyDescent="0.25">
      <c r="A164" s="1"/>
      <c r="B164" s="16">
        <v>152</v>
      </c>
      <c r="C164" s="14"/>
      <c r="D164" s="25"/>
      <c r="E164" s="59">
        <v>1250</v>
      </c>
      <c r="F164" s="80"/>
      <c r="G164" s="18"/>
      <c r="H164" s="18"/>
      <c r="I164" s="27">
        <f>янв.25!I164+F164-E164</f>
        <v>0</v>
      </c>
    </row>
    <row r="165" spans="1:9" x14ac:dyDescent="0.25">
      <c r="A165" s="1"/>
      <c r="B165" s="16">
        <v>153</v>
      </c>
      <c r="C165" s="14"/>
      <c r="D165" s="25"/>
      <c r="E165" s="29">
        <v>1250</v>
      </c>
      <c r="F165" s="80"/>
      <c r="G165" s="18"/>
      <c r="H165" s="18"/>
      <c r="I165" s="27">
        <f>янв.25!I165+F165-E165</f>
        <v>5000</v>
      </c>
    </row>
    <row r="166" spans="1:9" x14ac:dyDescent="0.25">
      <c r="A166" s="1"/>
      <c r="B166" s="16">
        <v>154</v>
      </c>
      <c r="C166" s="14"/>
      <c r="D166" s="25"/>
      <c r="E166" s="59"/>
      <c r="F166" s="80"/>
      <c r="G166" s="18"/>
      <c r="H166" s="18"/>
      <c r="I166" s="27">
        <f>янв.25!I166+F166-E166</f>
        <v>0</v>
      </c>
    </row>
    <row r="167" spans="1:9" x14ac:dyDescent="0.25">
      <c r="A167" s="1"/>
      <c r="B167" s="16">
        <v>155</v>
      </c>
      <c r="C167" s="14"/>
      <c r="D167" s="25"/>
      <c r="E167" s="59"/>
      <c r="F167" s="80"/>
      <c r="G167" s="18"/>
      <c r="H167" s="18"/>
      <c r="I167" s="27">
        <f>янв.25!I167+F167-E167</f>
        <v>0</v>
      </c>
    </row>
    <row r="168" spans="1:9" x14ac:dyDescent="0.25">
      <c r="A168" s="1"/>
      <c r="B168" s="16">
        <v>156</v>
      </c>
      <c r="C168" s="14"/>
      <c r="D168" s="25"/>
      <c r="E168" s="59"/>
      <c r="F168" s="80"/>
      <c r="G168" s="18"/>
      <c r="H168" s="18"/>
      <c r="I168" s="27">
        <f>янв.25!I168+F168-E168</f>
        <v>0</v>
      </c>
    </row>
    <row r="169" spans="1:9" x14ac:dyDescent="0.25">
      <c r="A169" s="1"/>
      <c r="B169" s="16">
        <v>157</v>
      </c>
      <c r="C169" s="14"/>
      <c r="D169" s="25"/>
      <c r="E169" s="29"/>
      <c r="F169" s="80"/>
      <c r="G169" s="18"/>
      <c r="H169" s="18"/>
      <c r="I169" s="27">
        <f>янв.25!I169+F169-E169</f>
        <v>0</v>
      </c>
    </row>
    <row r="170" spans="1:9" x14ac:dyDescent="0.25">
      <c r="A170" s="1"/>
      <c r="B170" s="16">
        <v>158</v>
      </c>
      <c r="C170" s="14"/>
      <c r="D170" s="25"/>
      <c r="E170" s="29"/>
      <c r="F170" s="80"/>
      <c r="G170" s="18"/>
      <c r="H170" s="18"/>
      <c r="I170" s="27">
        <f>янв.25!I170+F170-E170</f>
        <v>0</v>
      </c>
    </row>
    <row r="171" spans="1:9" x14ac:dyDescent="0.25">
      <c r="A171" s="15"/>
      <c r="B171" s="16">
        <v>159</v>
      </c>
      <c r="C171" s="14"/>
      <c r="D171" s="25"/>
      <c r="E171" s="29">
        <v>1250</v>
      </c>
      <c r="F171" s="80"/>
      <c r="G171" s="18"/>
      <c r="H171" s="18"/>
      <c r="I171" s="27">
        <f>янв.25!I171+F171-E171</f>
        <v>2500</v>
      </c>
    </row>
    <row r="172" spans="1:9" x14ac:dyDescent="0.25">
      <c r="A172" s="1"/>
      <c r="B172" s="16">
        <v>160</v>
      </c>
      <c r="C172" s="14"/>
      <c r="D172" s="25"/>
      <c r="E172" s="29">
        <v>1250</v>
      </c>
      <c r="F172" s="80"/>
      <c r="G172" s="18"/>
      <c r="H172" s="18"/>
      <c r="I172" s="27">
        <f>янв.25!I172+F172-E172</f>
        <v>-2500</v>
      </c>
    </row>
    <row r="173" spans="1:9" x14ac:dyDescent="0.25">
      <c r="A173" s="1"/>
      <c r="B173" s="16">
        <v>161</v>
      </c>
      <c r="C173" s="14"/>
      <c r="D173" s="25"/>
      <c r="E173" s="29">
        <v>1250</v>
      </c>
      <c r="F173" s="80">
        <v>2700</v>
      </c>
      <c r="G173" s="18" t="s">
        <v>151</v>
      </c>
      <c r="H173" s="18" t="s">
        <v>149</v>
      </c>
      <c r="I173" s="27">
        <f>янв.25!I173+F173-E173</f>
        <v>200</v>
      </c>
    </row>
    <row r="174" spans="1:9" x14ac:dyDescent="0.25">
      <c r="A174" s="1"/>
      <c r="B174" s="16">
        <v>162</v>
      </c>
      <c r="C174" s="14"/>
      <c r="D174" s="25"/>
      <c r="E174" s="29">
        <v>1250</v>
      </c>
      <c r="F174" s="80">
        <v>1250</v>
      </c>
      <c r="G174" s="18" t="s">
        <v>123</v>
      </c>
      <c r="H174" s="18" t="s">
        <v>121</v>
      </c>
      <c r="I174" s="27">
        <f>янв.25!I174+F174-E174</f>
        <v>-1250</v>
      </c>
    </row>
    <row r="175" spans="1:9" x14ac:dyDescent="0.25">
      <c r="A175" s="1"/>
      <c r="B175" s="16">
        <v>163</v>
      </c>
      <c r="C175" s="14"/>
      <c r="D175" s="25"/>
      <c r="E175" s="29">
        <v>1250</v>
      </c>
      <c r="F175" s="80"/>
      <c r="G175" s="18"/>
      <c r="H175" s="18"/>
      <c r="I175" s="27">
        <f>янв.25!I175+F175-E175</f>
        <v>-2500</v>
      </c>
    </row>
    <row r="176" spans="1:9" x14ac:dyDescent="0.25">
      <c r="A176" s="1"/>
      <c r="B176" s="16">
        <v>164</v>
      </c>
      <c r="C176" s="14"/>
      <c r="D176" s="25"/>
      <c r="E176" s="29">
        <v>1250</v>
      </c>
      <c r="F176" s="80"/>
      <c r="G176" s="18"/>
      <c r="H176" s="18"/>
      <c r="I176" s="27">
        <f>янв.25!I176+F176-E176</f>
        <v>2500</v>
      </c>
    </row>
    <row r="177" spans="1:9" x14ac:dyDescent="0.25">
      <c r="A177" s="1"/>
      <c r="B177" s="16">
        <v>165</v>
      </c>
      <c r="C177" s="14"/>
      <c r="D177" s="25"/>
      <c r="E177" s="29">
        <v>1250</v>
      </c>
      <c r="F177" s="80"/>
      <c r="G177" s="18"/>
      <c r="H177" s="18"/>
      <c r="I177" s="27">
        <f>янв.25!I177+F177-E177</f>
        <v>-2500</v>
      </c>
    </row>
    <row r="178" spans="1:9" x14ac:dyDescent="0.25">
      <c r="A178" s="1"/>
      <c r="B178" s="16">
        <v>166</v>
      </c>
      <c r="C178" s="14"/>
      <c r="D178" s="25"/>
      <c r="E178" s="29">
        <v>1250</v>
      </c>
      <c r="F178" s="80"/>
      <c r="G178" s="18"/>
      <c r="H178" s="18"/>
      <c r="I178" s="27">
        <f>янв.25!I178+F178-E178</f>
        <v>-1250</v>
      </c>
    </row>
    <row r="179" spans="1:9" x14ac:dyDescent="0.25">
      <c r="A179" s="1"/>
      <c r="B179" s="16">
        <v>167</v>
      </c>
      <c r="C179" s="14"/>
      <c r="D179" s="25"/>
      <c r="E179" s="29">
        <v>1250</v>
      </c>
      <c r="F179" s="80"/>
      <c r="G179" s="18"/>
      <c r="H179" s="18"/>
      <c r="I179" s="27">
        <f>янв.25!I179+F179-E179</f>
        <v>-1250</v>
      </c>
    </row>
    <row r="180" spans="1:9" x14ac:dyDescent="0.25">
      <c r="A180" s="1"/>
      <c r="B180" s="16">
        <v>168</v>
      </c>
      <c r="C180" s="14"/>
      <c r="D180" s="25"/>
      <c r="E180" s="29">
        <v>1250</v>
      </c>
      <c r="F180" s="80"/>
      <c r="G180" s="18"/>
      <c r="H180" s="18"/>
      <c r="I180" s="27">
        <f>янв.25!I180+F180-E180</f>
        <v>-2500</v>
      </c>
    </row>
    <row r="181" spans="1:9" x14ac:dyDescent="0.25">
      <c r="A181" s="1"/>
      <c r="B181" s="16">
        <v>169</v>
      </c>
      <c r="C181" s="14"/>
      <c r="D181" s="25"/>
      <c r="E181" s="29">
        <v>1250</v>
      </c>
      <c r="F181" s="80"/>
      <c r="G181" s="18"/>
      <c r="H181" s="18"/>
      <c r="I181" s="27">
        <f>янв.25!I181+F181-E181</f>
        <v>-2500</v>
      </c>
    </row>
    <row r="182" spans="1:9" x14ac:dyDescent="0.25">
      <c r="A182" s="15"/>
      <c r="B182" s="16">
        <v>170</v>
      </c>
      <c r="C182" s="14"/>
      <c r="D182" s="25"/>
      <c r="E182" s="29">
        <v>1250</v>
      </c>
      <c r="F182" s="80"/>
      <c r="G182" s="18"/>
      <c r="H182" s="18"/>
      <c r="I182" s="27">
        <f>янв.25!I182+F182-E182</f>
        <v>-2500</v>
      </c>
    </row>
    <row r="183" spans="1:9" x14ac:dyDescent="0.25">
      <c r="A183" s="1"/>
      <c r="B183" s="16">
        <v>171</v>
      </c>
      <c r="C183" s="14"/>
      <c r="D183" s="25"/>
      <c r="E183" s="29">
        <v>1250</v>
      </c>
      <c r="F183" s="80"/>
      <c r="G183" s="18"/>
      <c r="H183" s="18"/>
      <c r="I183" s="27">
        <f>янв.25!I183+F183-E183</f>
        <v>-2500</v>
      </c>
    </row>
    <row r="184" spans="1:9" x14ac:dyDescent="0.25">
      <c r="A184" s="1"/>
      <c r="B184" s="16">
        <v>172</v>
      </c>
      <c r="C184" s="14"/>
      <c r="D184" s="25"/>
      <c r="E184" s="29">
        <v>1250</v>
      </c>
      <c r="F184" s="80"/>
      <c r="G184" s="18"/>
      <c r="H184" s="18"/>
      <c r="I184" s="27">
        <f>янв.25!I184+F184-E184</f>
        <v>-2500</v>
      </c>
    </row>
    <row r="185" spans="1:9" x14ac:dyDescent="0.25">
      <c r="A185" s="1"/>
      <c r="B185" s="16">
        <v>173</v>
      </c>
      <c r="C185" s="65"/>
      <c r="D185" s="40"/>
      <c r="E185" s="29">
        <v>1250</v>
      </c>
      <c r="F185" s="80">
        <v>2500</v>
      </c>
      <c r="G185" s="18" t="s">
        <v>210</v>
      </c>
      <c r="H185" s="18" t="s">
        <v>207</v>
      </c>
      <c r="I185" s="27">
        <f>янв.25!I185+F185-E185</f>
        <v>0</v>
      </c>
    </row>
    <row r="186" spans="1:9" x14ac:dyDescent="0.25">
      <c r="A186" s="1"/>
      <c r="B186" s="16">
        <v>174</v>
      </c>
      <c r="C186" s="14"/>
      <c r="D186" s="25"/>
      <c r="E186" s="29"/>
      <c r="F186" s="80"/>
      <c r="G186" s="18"/>
      <c r="H186" s="18"/>
      <c r="I186" s="27">
        <f>янв.25!I186+F186-E186</f>
        <v>0</v>
      </c>
    </row>
    <row r="187" spans="1:9" x14ac:dyDescent="0.25">
      <c r="A187" s="1"/>
      <c r="B187" s="16">
        <v>175</v>
      </c>
      <c r="C187" s="14"/>
      <c r="D187" s="25"/>
      <c r="E187" s="29">
        <v>1250</v>
      </c>
      <c r="F187" s="80"/>
      <c r="G187" s="18"/>
      <c r="H187" s="18"/>
      <c r="I187" s="27">
        <f>янв.25!I187+F187-E187</f>
        <v>-2500</v>
      </c>
    </row>
    <row r="188" spans="1:9" x14ac:dyDescent="0.25">
      <c r="A188" s="1"/>
      <c r="B188" s="16">
        <v>176</v>
      </c>
      <c r="C188" s="14"/>
      <c r="D188" s="25"/>
      <c r="E188" s="29"/>
      <c r="F188" s="80"/>
      <c r="G188" s="18"/>
      <c r="H188" s="18"/>
      <c r="I188" s="27">
        <f>янв.25!I188+F188-E188</f>
        <v>0</v>
      </c>
    </row>
    <row r="189" spans="1:9" x14ac:dyDescent="0.25">
      <c r="A189" s="1"/>
      <c r="B189" s="16">
        <v>177</v>
      </c>
      <c r="C189" s="14"/>
      <c r="D189" s="25"/>
      <c r="E189" s="29"/>
      <c r="F189" s="80"/>
      <c r="G189" s="18"/>
      <c r="H189" s="18"/>
      <c r="I189" s="27">
        <f>янв.25!I189+F189-E189</f>
        <v>0</v>
      </c>
    </row>
    <row r="190" spans="1:9" x14ac:dyDescent="0.25">
      <c r="A190" s="1"/>
      <c r="B190" s="16">
        <v>178</v>
      </c>
      <c r="C190" s="14"/>
      <c r="D190" s="25"/>
      <c r="E190" s="29"/>
      <c r="F190" s="80"/>
      <c r="G190" s="18"/>
      <c r="H190" s="18"/>
      <c r="I190" s="27">
        <f>янв.25!I190+F190-E190</f>
        <v>0</v>
      </c>
    </row>
    <row r="191" spans="1:9" x14ac:dyDescent="0.25">
      <c r="A191" s="1"/>
      <c r="B191" s="16">
        <v>179</v>
      </c>
      <c r="C191" s="14"/>
      <c r="D191" s="25"/>
      <c r="E191" s="29"/>
      <c r="F191" s="80"/>
      <c r="G191" s="18"/>
      <c r="H191" s="18"/>
      <c r="I191" s="27">
        <f>янв.25!I191+F191-E191</f>
        <v>0</v>
      </c>
    </row>
    <row r="192" spans="1:9" x14ac:dyDescent="0.25">
      <c r="A192" s="1"/>
      <c r="B192" s="16">
        <v>180</v>
      </c>
      <c r="C192" s="14"/>
      <c r="D192" s="25"/>
      <c r="E192" s="29">
        <v>1250</v>
      </c>
      <c r="F192" s="80">
        <v>1250</v>
      </c>
      <c r="G192" s="18" t="s">
        <v>125</v>
      </c>
      <c r="H192" s="18" t="s">
        <v>121</v>
      </c>
      <c r="I192" s="27">
        <f>янв.25!I192+F192-E192</f>
        <v>0</v>
      </c>
    </row>
    <row r="193" spans="1:9" x14ac:dyDescent="0.25">
      <c r="A193" s="1"/>
      <c r="B193" s="16">
        <v>181</v>
      </c>
      <c r="C193" s="14"/>
      <c r="D193" s="25"/>
      <c r="E193" s="29">
        <v>1250</v>
      </c>
      <c r="F193" s="80">
        <v>1250</v>
      </c>
      <c r="G193" s="18" t="s">
        <v>153</v>
      </c>
      <c r="H193" s="18" t="s">
        <v>154</v>
      </c>
      <c r="I193" s="27">
        <f>янв.25!I193+F193-E193</f>
        <v>0</v>
      </c>
    </row>
    <row r="194" spans="1:9" x14ac:dyDescent="0.25">
      <c r="A194" s="1"/>
      <c r="B194" s="16">
        <v>182</v>
      </c>
      <c r="C194" s="14"/>
      <c r="D194" s="25"/>
      <c r="E194" s="29">
        <v>1250</v>
      </c>
      <c r="F194" s="80"/>
      <c r="G194" s="18"/>
      <c r="H194" s="18"/>
      <c r="I194" s="27">
        <f>янв.25!I194+F194-E194</f>
        <v>-2500</v>
      </c>
    </row>
    <row r="195" spans="1:9" x14ac:dyDescent="0.25">
      <c r="A195" s="1"/>
      <c r="B195" s="16">
        <v>183</v>
      </c>
      <c r="C195" s="14"/>
      <c r="D195" s="25"/>
      <c r="E195" s="29">
        <v>1250</v>
      </c>
      <c r="F195" s="80">
        <v>1250</v>
      </c>
      <c r="G195" s="18" t="s">
        <v>124</v>
      </c>
      <c r="H195" s="18" t="s">
        <v>121</v>
      </c>
      <c r="I195" s="27">
        <f>янв.25!I195+F195-E195</f>
        <v>0</v>
      </c>
    </row>
    <row r="196" spans="1:9" x14ac:dyDescent="0.25">
      <c r="A196" s="1"/>
      <c r="B196" s="16">
        <v>184</v>
      </c>
      <c r="C196" s="14"/>
      <c r="D196" s="25"/>
      <c r="E196" s="29">
        <v>1250</v>
      </c>
      <c r="F196" s="80"/>
      <c r="G196" s="18"/>
      <c r="H196" s="18"/>
      <c r="I196" s="27">
        <f>янв.25!I196+F196-E196</f>
        <v>-2500</v>
      </c>
    </row>
    <row r="197" spans="1:9" x14ac:dyDescent="0.25">
      <c r="A197" s="15"/>
      <c r="B197" s="16">
        <v>185</v>
      </c>
      <c r="C197" s="14"/>
      <c r="D197" s="25"/>
      <c r="E197" s="29">
        <v>1250</v>
      </c>
      <c r="F197" s="80">
        <v>1250</v>
      </c>
      <c r="G197" s="18" t="s">
        <v>84</v>
      </c>
      <c r="H197" s="18" t="s">
        <v>75</v>
      </c>
      <c r="I197" s="27">
        <f>янв.25!I197+F197-E197</f>
        <v>0</v>
      </c>
    </row>
    <row r="198" spans="1:9" x14ac:dyDescent="0.25">
      <c r="A198" s="1"/>
      <c r="B198" s="16">
        <v>186</v>
      </c>
      <c r="C198" s="14"/>
      <c r="D198" s="25"/>
      <c r="E198" s="29">
        <v>1250</v>
      </c>
      <c r="F198" s="80">
        <v>1250</v>
      </c>
      <c r="G198" s="18" t="s">
        <v>164</v>
      </c>
      <c r="H198" s="18" t="s">
        <v>165</v>
      </c>
      <c r="I198" s="27">
        <f>янв.25!I198+F198-E198</f>
        <v>-1250</v>
      </c>
    </row>
    <row r="199" spans="1:9" x14ac:dyDescent="0.25">
      <c r="A199" s="1"/>
      <c r="B199" s="16">
        <v>187</v>
      </c>
      <c r="C199" s="14"/>
      <c r="D199" s="25"/>
      <c r="E199" s="29">
        <v>1250</v>
      </c>
      <c r="F199" s="80">
        <v>1250</v>
      </c>
      <c r="G199" s="18" t="s">
        <v>195</v>
      </c>
      <c r="H199" s="18" t="s">
        <v>196</v>
      </c>
      <c r="I199" s="27">
        <f>янв.25!I199+F199-E199</f>
        <v>-1250</v>
      </c>
    </row>
    <row r="200" spans="1:9" x14ac:dyDescent="0.25">
      <c r="A200" s="1"/>
      <c r="B200" s="16">
        <v>188</v>
      </c>
      <c r="C200" s="14"/>
      <c r="D200" s="25"/>
      <c r="E200" s="29">
        <v>1250</v>
      </c>
      <c r="F200" s="80">
        <v>2500</v>
      </c>
      <c r="G200" s="18" t="s">
        <v>192</v>
      </c>
      <c r="H200" s="18" t="s">
        <v>190</v>
      </c>
      <c r="I200" s="27">
        <f>янв.25!I200+F200-E200</f>
        <v>0</v>
      </c>
    </row>
    <row r="201" spans="1:9" x14ac:dyDescent="0.25">
      <c r="A201" s="1"/>
      <c r="B201" s="16">
        <v>189</v>
      </c>
      <c r="C201" s="14"/>
      <c r="D201" s="25"/>
      <c r="E201" s="29">
        <v>1250</v>
      </c>
      <c r="F201" s="80"/>
      <c r="G201" s="18"/>
      <c r="H201" s="18"/>
      <c r="I201" s="27">
        <f>янв.25!I201+F201-E201</f>
        <v>-2500</v>
      </c>
    </row>
    <row r="202" spans="1:9" x14ac:dyDescent="0.25">
      <c r="A202" s="1"/>
      <c r="B202" s="16">
        <v>190</v>
      </c>
      <c r="C202" s="14"/>
      <c r="D202" s="25"/>
      <c r="E202" s="29">
        <v>1250</v>
      </c>
      <c r="F202" s="80"/>
      <c r="G202" s="18"/>
      <c r="H202" s="18"/>
      <c r="I202" s="27">
        <f>янв.25!I202+F202-E202</f>
        <v>-2500</v>
      </c>
    </row>
    <row r="203" spans="1:9" x14ac:dyDescent="0.25">
      <c r="A203" s="1"/>
      <c r="B203" s="16">
        <v>191</v>
      </c>
      <c r="C203" s="14"/>
      <c r="D203" s="25"/>
      <c r="E203" s="29">
        <v>1250</v>
      </c>
      <c r="F203" s="80">
        <v>1250</v>
      </c>
      <c r="G203" s="18" t="s">
        <v>90</v>
      </c>
      <c r="H203" s="18" t="s">
        <v>91</v>
      </c>
      <c r="I203" s="27">
        <f>янв.25!I203+F203-E203</f>
        <v>-1250</v>
      </c>
    </row>
    <row r="204" spans="1:9" x14ac:dyDescent="0.25">
      <c r="A204" s="1"/>
      <c r="B204" s="16">
        <v>192</v>
      </c>
      <c r="C204" s="14"/>
      <c r="D204" s="25"/>
      <c r="E204" s="29">
        <v>1250</v>
      </c>
      <c r="F204" s="80">
        <v>1250</v>
      </c>
      <c r="G204" s="18" t="s">
        <v>94</v>
      </c>
      <c r="H204" s="18" t="s">
        <v>91</v>
      </c>
      <c r="I204" s="27">
        <f>янв.25!I204+F204-E204</f>
        <v>-1250</v>
      </c>
    </row>
    <row r="205" spans="1:9" x14ac:dyDescent="0.25">
      <c r="A205" s="1"/>
      <c r="B205" s="16" t="s">
        <v>37</v>
      </c>
      <c r="C205" s="14"/>
      <c r="D205" s="25"/>
      <c r="E205" s="29">
        <v>1250</v>
      </c>
      <c r="F205" s="80"/>
      <c r="G205" s="18"/>
      <c r="H205" s="18"/>
      <c r="I205" s="27">
        <f>янв.25!I205+F205-E205</f>
        <v>-2500</v>
      </c>
    </row>
    <row r="206" spans="1:9" x14ac:dyDescent="0.25">
      <c r="A206" s="1"/>
      <c r="B206" s="16">
        <v>193</v>
      </c>
      <c r="C206" s="14"/>
      <c r="D206" s="25"/>
      <c r="E206" s="29">
        <v>1250</v>
      </c>
      <c r="F206" s="80"/>
      <c r="G206" s="18"/>
      <c r="H206" s="18"/>
      <c r="I206" s="27">
        <f>янв.25!I206+F206-E206</f>
        <v>0</v>
      </c>
    </row>
    <row r="207" spans="1:9" x14ac:dyDescent="0.25">
      <c r="A207" s="1"/>
      <c r="B207" s="16">
        <v>194</v>
      </c>
      <c r="C207" s="14"/>
      <c r="D207" s="25"/>
      <c r="E207" s="29">
        <v>1250</v>
      </c>
      <c r="F207" s="80"/>
      <c r="G207" s="18"/>
      <c r="H207" s="18"/>
      <c r="I207" s="27">
        <f>янв.25!I207+F207-E207</f>
        <v>12500</v>
      </c>
    </row>
    <row r="208" spans="1:9" x14ac:dyDescent="0.25">
      <c r="A208" s="15"/>
      <c r="B208" s="16">
        <v>195</v>
      </c>
      <c r="C208" s="65"/>
      <c r="D208" s="25"/>
      <c r="E208" s="29">
        <v>1250</v>
      </c>
      <c r="F208" s="80">
        <v>1250</v>
      </c>
      <c r="G208" s="18" t="s">
        <v>158</v>
      </c>
      <c r="H208" s="18" t="s">
        <v>154</v>
      </c>
      <c r="I208" s="27">
        <f>янв.25!I208+F208-E208</f>
        <v>-1250</v>
      </c>
    </row>
    <row r="209" spans="1:10" x14ac:dyDescent="0.25">
      <c r="A209" s="1"/>
      <c r="B209" s="16">
        <v>196</v>
      </c>
      <c r="C209" s="14"/>
      <c r="D209" s="25"/>
      <c r="E209" s="29"/>
      <c r="F209" s="80"/>
      <c r="G209" s="18"/>
      <c r="H209" s="18"/>
      <c r="I209" s="27">
        <f>янв.25!I209+F209-E209</f>
        <v>0</v>
      </c>
    </row>
    <row r="210" spans="1:10" x14ac:dyDescent="0.25">
      <c r="A210" s="1"/>
      <c r="B210" s="16">
        <v>197</v>
      </c>
      <c r="C210" s="14"/>
      <c r="D210" s="25"/>
      <c r="E210" s="29">
        <v>1250</v>
      </c>
      <c r="F210" s="80">
        <v>1250</v>
      </c>
      <c r="G210" s="18" t="s">
        <v>78</v>
      </c>
      <c r="H210" s="18" t="s">
        <v>75</v>
      </c>
      <c r="I210" s="27">
        <f>янв.25!I210+F210-E210</f>
        <v>0</v>
      </c>
    </row>
    <row r="211" spans="1:10" x14ac:dyDescent="0.25">
      <c r="A211" s="1"/>
      <c r="B211" s="16">
        <v>198</v>
      </c>
      <c r="C211" s="14"/>
      <c r="D211" s="25"/>
      <c r="E211" s="29">
        <v>1250</v>
      </c>
      <c r="F211" s="80"/>
      <c r="G211" s="18"/>
      <c r="H211" s="18"/>
      <c r="I211" s="27">
        <f>янв.25!I211+F211-E211</f>
        <v>-2500</v>
      </c>
      <c r="J211" s="122"/>
    </row>
    <row r="212" spans="1:10" x14ac:dyDescent="0.25">
      <c r="A212" s="1"/>
      <c r="B212" s="16">
        <v>199</v>
      </c>
      <c r="C212" s="14"/>
      <c r="D212" s="25"/>
      <c r="E212" s="29">
        <v>1250</v>
      </c>
      <c r="F212" s="80">
        <v>2500</v>
      </c>
      <c r="G212" s="18" t="s">
        <v>82</v>
      </c>
      <c r="H212" s="18" t="s">
        <v>75</v>
      </c>
      <c r="I212" s="27">
        <f>янв.25!I212+F212-E212</f>
        <v>1250</v>
      </c>
    </row>
    <row r="213" spans="1:10" x14ac:dyDescent="0.25">
      <c r="A213" s="1"/>
      <c r="B213" s="16">
        <v>200</v>
      </c>
      <c r="C213" s="14"/>
      <c r="D213" s="25"/>
      <c r="E213" s="29">
        <v>1250</v>
      </c>
      <c r="F213" s="80">
        <v>1250</v>
      </c>
      <c r="G213" s="18" t="s">
        <v>145</v>
      </c>
      <c r="H213" s="18" t="s">
        <v>143</v>
      </c>
      <c r="I213" s="27">
        <f>янв.25!I213+F213-E213</f>
        <v>1250</v>
      </c>
    </row>
    <row r="214" spans="1:10" x14ac:dyDescent="0.25">
      <c r="A214" s="1"/>
      <c r="B214" s="16">
        <v>201</v>
      </c>
      <c r="C214" s="14"/>
      <c r="D214" s="25"/>
      <c r="E214" s="29">
        <v>1250</v>
      </c>
      <c r="F214" s="80"/>
      <c r="G214" s="18"/>
      <c r="H214" s="18"/>
      <c r="I214" s="27">
        <f>янв.25!I214+F214-E214</f>
        <v>-2500</v>
      </c>
    </row>
    <row r="215" spans="1:10" x14ac:dyDescent="0.25">
      <c r="A215" s="1"/>
      <c r="B215" s="16">
        <v>202</v>
      </c>
      <c r="C215" s="14"/>
      <c r="D215" s="25"/>
      <c r="E215" s="29">
        <v>1250</v>
      </c>
      <c r="F215" s="80">
        <v>2500</v>
      </c>
      <c r="G215" s="18" t="s">
        <v>193</v>
      </c>
      <c r="H215" s="18" t="s">
        <v>190</v>
      </c>
      <c r="I215" s="27">
        <f>янв.25!I215+F215-E215</f>
        <v>0</v>
      </c>
    </row>
    <row r="216" spans="1:10" x14ac:dyDescent="0.25">
      <c r="A216" s="1"/>
      <c r="B216" s="16">
        <v>203</v>
      </c>
      <c r="C216" s="14"/>
      <c r="D216" s="25"/>
      <c r="E216" s="29">
        <v>1250</v>
      </c>
      <c r="F216" s="80">
        <v>1200</v>
      </c>
      <c r="G216" s="18" t="s">
        <v>120</v>
      </c>
      <c r="H216" s="18" t="s">
        <v>121</v>
      </c>
      <c r="I216" s="27">
        <f>янв.25!I216+F216-E216</f>
        <v>-100</v>
      </c>
    </row>
    <row r="217" spans="1:10" x14ac:dyDescent="0.25">
      <c r="A217" s="1"/>
      <c r="B217" s="16">
        <v>204</v>
      </c>
      <c r="C217" s="14"/>
      <c r="D217" s="25"/>
      <c r="E217" s="29">
        <v>1250</v>
      </c>
      <c r="F217" s="80"/>
      <c r="G217" s="18"/>
      <c r="H217" s="18"/>
      <c r="I217" s="27">
        <f>янв.25!I217+F217-E217</f>
        <v>-2500</v>
      </c>
    </row>
    <row r="218" spans="1:10" x14ac:dyDescent="0.25">
      <c r="A218" s="1"/>
      <c r="B218" s="16">
        <v>205</v>
      </c>
      <c r="C218" s="14"/>
      <c r="D218" s="25"/>
      <c r="E218" s="29">
        <v>1250</v>
      </c>
      <c r="F218" s="80"/>
      <c r="G218" s="18"/>
      <c r="H218" s="18"/>
      <c r="I218" s="27">
        <f>янв.25!I218+F218-E218</f>
        <v>-1200</v>
      </c>
    </row>
    <row r="219" spans="1:10" x14ac:dyDescent="0.25">
      <c r="A219" s="1"/>
      <c r="B219" s="16">
        <v>206</v>
      </c>
      <c r="C219" s="14"/>
      <c r="D219" s="25"/>
      <c r="E219" s="29">
        <v>1250</v>
      </c>
      <c r="F219" s="80"/>
      <c r="G219" s="18"/>
      <c r="H219" s="18"/>
      <c r="I219" s="27">
        <f>янв.25!I219+F219-E219</f>
        <v>-2500</v>
      </c>
    </row>
    <row r="220" spans="1:10" x14ac:dyDescent="0.25">
      <c r="A220" s="1"/>
      <c r="B220" s="16">
        <v>207</v>
      </c>
      <c r="C220" s="14"/>
      <c r="D220" s="25"/>
      <c r="E220" s="29">
        <v>1250</v>
      </c>
      <c r="F220" s="80"/>
      <c r="G220" s="18"/>
      <c r="H220" s="18"/>
      <c r="I220" s="27">
        <f>янв.25!I220+F220-E220</f>
        <v>-2500</v>
      </c>
    </row>
    <row r="221" spans="1:10" x14ac:dyDescent="0.25">
      <c r="A221" s="1"/>
      <c r="B221" s="16">
        <v>208</v>
      </c>
      <c r="C221" s="14"/>
      <c r="D221" s="25"/>
      <c r="E221" s="29">
        <v>1250</v>
      </c>
      <c r="F221" s="80">
        <v>1250</v>
      </c>
      <c r="G221" s="18" t="s">
        <v>202</v>
      </c>
      <c r="H221" s="18" t="s">
        <v>203</v>
      </c>
      <c r="I221" s="27">
        <f>янв.25!I221+F221-E221</f>
        <v>0</v>
      </c>
    </row>
    <row r="222" spans="1:10" x14ac:dyDescent="0.25">
      <c r="A222" s="1"/>
      <c r="B222" s="16">
        <v>209</v>
      </c>
      <c r="C222" s="14"/>
      <c r="D222" s="25"/>
      <c r="E222" s="29">
        <v>1250</v>
      </c>
      <c r="F222" s="80"/>
      <c r="G222" s="18"/>
      <c r="H222" s="18"/>
      <c r="I222" s="27">
        <f>янв.25!I222+F222-E222</f>
        <v>2500</v>
      </c>
    </row>
    <row r="223" spans="1:10" x14ac:dyDescent="0.25">
      <c r="A223" s="1"/>
      <c r="B223" s="25" t="s">
        <v>25</v>
      </c>
      <c r="C223" s="14"/>
      <c r="D223" s="25"/>
      <c r="E223" s="29">
        <v>1250</v>
      </c>
      <c r="F223" s="80">
        <v>1300</v>
      </c>
      <c r="G223" s="18" t="s">
        <v>85</v>
      </c>
      <c r="H223" s="18" t="s">
        <v>75</v>
      </c>
      <c r="I223" s="27">
        <f>янв.25!I223+F223-E223</f>
        <v>-1200</v>
      </c>
    </row>
    <row r="224" spans="1:10" x14ac:dyDescent="0.25">
      <c r="A224" s="15"/>
      <c r="B224" s="16">
        <v>210</v>
      </c>
      <c r="C224" s="14"/>
      <c r="D224" s="25"/>
      <c r="E224" s="29">
        <v>1250</v>
      </c>
      <c r="F224" s="80">
        <v>2500</v>
      </c>
      <c r="G224" s="18" t="s">
        <v>96</v>
      </c>
      <c r="H224" s="18" t="s">
        <v>91</v>
      </c>
      <c r="I224" s="27">
        <f>янв.25!I224+F224-E224</f>
        <v>0</v>
      </c>
    </row>
    <row r="225" spans="1:9" x14ac:dyDescent="0.25">
      <c r="A225" s="15"/>
      <c r="B225" s="16" t="s">
        <v>22</v>
      </c>
      <c r="C225" s="14"/>
      <c r="D225" s="25"/>
      <c r="E225" s="29">
        <v>1250</v>
      </c>
      <c r="F225" s="80"/>
      <c r="G225" s="18"/>
      <c r="H225" s="18"/>
      <c r="I225" s="27">
        <f>янв.25!I225+F225-E225</f>
        <v>-2500</v>
      </c>
    </row>
    <row r="226" spans="1:9" x14ac:dyDescent="0.25">
      <c r="A226" s="1"/>
      <c r="B226" s="16">
        <v>211</v>
      </c>
      <c r="C226" s="14"/>
      <c r="D226" s="25"/>
      <c r="E226" s="29">
        <v>1250</v>
      </c>
      <c r="F226" s="80">
        <v>1250</v>
      </c>
      <c r="G226" s="18" t="s">
        <v>97</v>
      </c>
      <c r="H226" s="18" t="s">
        <v>98</v>
      </c>
      <c r="I226" s="27">
        <f>янв.25!I226+F226-E226</f>
        <v>-1250</v>
      </c>
    </row>
    <row r="227" spans="1:9" x14ac:dyDescent="0.25">
      <c r="A227" s="1"/>
      <c r="B227" s="16">
        <v>212</v>
      </c>
      <c r="C227" s="14"/>
      <c r="D227" s="25"/>
      <c r="E227" s="29">
        <v>1250</v>
      </c>
      <c r="F227" s="80">
        <v>1250</v>
      </c>
      <c r="G227" s="18" t="s">
        <v>77</v>
      </c>
      <c r="H227" s="18" t="s">
        <v>75</v>
      </c>
      <c r="I227" s="27">
        <f>янв.25!I227+F227-E227</f>
        <v>0</v>
      </c>
    </row>
    <row r="228" spans="1:9" x14ac:dyDescent="0.25">
      <c r="A228" s="1"/>
      <c r="B228" s="16">
        <v>213</v>
      </c>
      <c r="C228" s="14"/>
      <c r="D228" s="25"/>
      <c r="E228" s="29">
        <v>1250</v>
      </c>
      <c r="F228" s="80"/>
      <c r="G228" s="18"/>
      <c r="H228" s="18"/>
      <c r="I228" s="27">
        <f>янв.25!I228+F228-E228</f>
        <v>2500</v>
      </c>
    </row>
    <row r="229" spans="1:9" x14ac:dyDescent="0.25">
      <c r="A229" s="1"/>
      <c r="B229" s="16">
        <v>214</v>
      </c>
      <c r="C229" s="14"/>
      <c r="D229" s="25"/>
      <c r="E229" s="29">
        <v>1250</v>
      </c>
      <c r="F229" s="80"/>
      <c r="G229" s="18"/>
      <c r="H229" s="18"/>
      <c r="I229" s="27">
        <f>янв.25!I229+F229-E229</f>
        <v>-2500</v>
      </c>
    </row>
    <row r="230" spans="1:9" x14ac:dyDescent="0.25">
      <c r="A230" s="1"/>
      <c r="B230" s="16">
        <v>215</v>
      </c>
      <c r="C230" s="14"/>
      <c r="D230" s="25"/>
      <c r="E230" s="29">
        <v>1250</v>
      </c>
      <c r="F230" s="80"/>
      <c r="G230" s="18"/>
      <c r="H230" s="18"/>
      <c r="I230" s="27">
        <f>янв.25!I230+F230-E230</f>
        <v>0</v>
      </c>
    </row>
    <row r="231" spans="1:9" x14ac:dyDescent="0.25">
      <c r="A231" s="1"/>
      <c r="B231" s="16">
        <v>216</v>
      </c>
      <c r="C231" s="14"/>
      <c r="D231" s="25"/>
      <c r="E231" s="29">
        <v>1250</v>
      </c>
      <c r="F231" s="80"/>
      <c r="G231" s="18"/>
      <c r="H231" s="18"/>
      <c r="I231" s="27">
        <f>янв.25!I231+F231-E231</f>
        <v>-1250</v>
      </c>
    </row>
    <row r="232" spans="1:9" x14ac:dyDescent="0.25">
      <c r="A232" s="1"/>
      <c r="B232" s="16" t="s">
        <v>21</v>
      </c>
      <c r="C232" s="14"/>
      <c r="D232" s="25"/>
      <c r="E232" s="29">
        <v>1250</v>
      </c>
      <c r="F232" s="80">
        <v>2500</v>
      </c>
      <c r="G232" s="18" t="s">
        <v>118</v>
      </c>
      <c r="H232" s="18" t="s">
        <v>116</v>
      </c>
      <c r="I232" s="27">
        <f>янв.25!I232+F232-E232</f>
        <v>0</v>
      </c>
    </row>
    <row r="233" spans="1:9" x14ac:dyDescent="0.25">
      <c r="A233" s="1"/>
      <c r="B233" s="16">
        <v>217</v>
      </c>
      <c r="C233" s="14"/>
      <c r="D233" s="25"/>
      <c r="E233" s="29">
        <v>1250</v>
      </c>
      <c r="F233" s="80">
        <v>2500</v>
      </c>
      <c r="G233" s="18" t="s">
        <v>197</v>
      </c>
      <c r="H233" s="18" t="s">
        <v>196</v>
      </c>
      <c r="I233" s="27">
        <f>янв.25!I233+F233-E233</f>
        <v>2500</v>
      </c>
    </row>
    <row r="234" spans="1:9" x14ac:dyDescent="0.25">
      <c r="A234" s="1"/>
      <c r="B234" s="16" t="s">
        <v>32</v>
      </c>
      <c r="C234" s="14"/>
      <c r="D234" s="25"/>
      <c r="E234" s="29">
        <v>1250</v>
      </c>
      <c r="F234" s="80">
        <v>1250</v>
      </c>
      <c r="G234" s="18" t="s">
        <v>208</v>
      </c>
      <c r="H234" s="18" t="s">
        <v>207</v>
      </c>
      <c r="I234" s="27">
        <f>янв.25!I234+F234-E234</f>
        <v>0</v>
      </c>
    </row>
    <row r="235" spans="1:9" x14ac:dyDescent="0.25">
      <c r="A235" s="1"/>
      <c r="B235" s="16">
        <v>218</v>
      </c>
      <c r="C235" s="14"/>
      <c r="D235" s="25"/>
      <c r="E235" s="29">
        <v>1250</v>
      </c>
      <c r="F235" s="80">
        <v>2500</v>
      </c>
      <c r="G235" s="18" t="s">
        <v>138</v>
      </c>
      <c r="H235" s="18" t="s">
        <v>133</v>
      </c>
      <c r="I235" s="27">
        <f>янв.25!I235+F235-E235</f>
        <v>0</v>
      </c>
    </row>
    <row r="236" spans="1:9" x14ac:dyDescent="0.25">
      <c r="A236" s="1"/>
      <c r="B236" s="16">
        <v>219</v>
      </c>
      <c r="C236" s="14"/>
      <c r="D236" s="25"/>
      <c r="E236" s="29">
        <v>1250</v>
      </c>
      <c r="F236" s="80"/>
      <c r="G236" s="18"/>
      <c r="H236" s="18"/>
      <c r="I236" s="27">
        <f>янв.25!I236+F236-E236</f>
        <v>-2500</v>
      </c>
    </row>
    <row r="237" spans="1:9" x14ac:dyDescent="0.25">
      <c r="A237" s="1"/>
      <c r="B237" s="16">
        <v>220</v>
      </c>
      <c r="C237" s="14"/>
      <c r="D237" s="25"/>
      <c r="E237" s="29">
        <v>1250</v>
      </c>
      <c r="F237" s="80"/>
      <c r="G237" s="18"/>
      <c r="H237" s="18"/>
      <c r="I237" s="27">
        <f>янв.25!I237+F237-E237</f>
        <v>-2500</v>
      </c>
    </row>
    <row r="238" spans="1:9" x14ac:dyDescent="0.25">
      <c r="A238" s="1"/>
      <c r="B238" s="16">
        <v>221</v>
      </c>
      <c r="C238" s="14"/>
      <c r="D238" s="25"/>
      <c r="E238" s="29">
        <v>1250</v>
      </c>
      <c r="F238" s="80">
        <v>10000</v>
      </c>
      <c r="G238" s="18" t="s">
        <v>163</v>
      </c>
      <c r="H238" s="18" t="s">
        <v>154</v>
      </c>
      <c r="I238" s="27">
        <f>янв.25!I238+F238-E238</f>
        <v>7500</v>
      </c>
    </row>
    <row r="239" spans="1:9" x14ac:dyDescent="0.25">
      <c r="A239" s="1"/>
      <c r="B239" s="16">
        <v>222</v>
      </c>
      <c r="C239" s="14"/>
      <c r="D239" s="25"/>
      <c r="E239" s="29">
        <v>1250</v>
      </c>
      <c r="F239" s="80"/>
      <c r="G239" s="18"/>
      <c r="H239" s="18"/>
      <c r="I239" s="27">
        <f>янв.25!I239+F239-E239</f>
        <v>-2500</v>
      </c>
    </row>
    <row r="240" spans="1:9" x14ac:dyDescent="0.25">
      <c r="A240" s="1"/>
      <c r="B240" s="16">
        <v>223</v>
      </c>
      <c r="C240" s="14"/>
      <c r="D240" s="25"/>
      <c r="E240" s="29">
        <v>1250</v>
      </c>
      <c r="F240" s="80"/>
      <c r="G240" s="18"/>
      <c r="H240" s="18"/>
      <c r="I240" s="27">
        <f>янв.25!I240+F240-E240</f>
        <v>-2500</v>
      </c>
    </row>
    <row r="241" spans="1:9" x14ac:dyDescent="0.25">
      <c r="A241" s="1"/>
      <c r="B241" s="16">
        <v>224</v>
      </c>
      <c r="C241" s="14"/>
      <c r="D241" s="25"/>
      <c r="E241" s="29">
        <v>1250</v>
      </c>
      <c r="F241" s="80"/>
      <c r="G241" s="18"/>
      <c r="H241" s="18"/>
      <c r="I241" s="27">
        <f>янв.25!I241+F241-E241</f>
        <v>-2500</v>
      </c>
    </row>
    <row r="242" spans="1:9" x14ac:dyDescent="0.25">
      <c r="A242" s="1"/>
      <c r="B242" s="16">
        <v>225</v>
      </c>
      <c r="C242" s="14"/>
      <c r="D242" s="25"/>
      <c r="E242" s="29">
        <v>1250</v>
      </c>
      <c r="F242" s="80">
        <v>1250</v>
      </c>
      <c r="G242" s="18" t="s">
        <v>115</v>
      </c>
      <c r="H242" s="18" t="s">
        <v>116</v>
      </c>
      <c r="I242" s="27">
        <f>янв.25!I242+F242-E242</f>
        <v>0</v>
      </c>
    </row>
    <row r="243" spans="1:9" x14ac:dyDescent="0.25">
      <c r="A243" s="1"/>
      <c r="B243" s="16">
        <v>226</v>
      </c>
      <c r="C243" s="14"/>
      <c r="D243" s="25"/>
      <c r="E243" s="29">
        <v>1250</v>
      </c>
      <c r="F243" s="80">
        <v>2500</v>
      </c>
      <c r="G243" s="18" t="s">
        <v>209</v>
      </c>
      <c r="H243" s="18" t="s">
        <v>207</v>
      </c>
      <c r="I243" s="27">
        <f>янв.25!I243+F243-E243</f>
        <v>1250</v>
      </c>
    </row>
    <row r="244" spans="1:9" x14ac:dyDescent="0.25">
      <c r="A244" s="1"/>
      <c r="B244" s="16">
        <v>227</v>
      </c>
      <c r="C244" s="14"/>
      <c r="D244" s="25"/>
      <c r="E244" s="29">
        <v>1250</v>
      </c>
      <c r="F244" s="80"/>
      <c r="G244" s="18"/>
      <c r="H244" s="18"/>
      <c r="I244" s="27">
        <f>янв.25!I244+F244-E244</f>
        <v>-2500</v>
      </c>
    </row>
    <row r="245" spans="1:9" x14ac:dyDescent="0.25">
      <c r="A245" s="1"/>
      <c r="B245" s="16">
        <v>228</v>
      </c>
      <c r="C245" s="14"/>
      <c r="D245" s="25"/>
      <c r="E245" s="29">
        <v>1250</v>
      </c>
      <c r="F245" s="80"/>
      <c r="G245" s="18"/>
      <c r="H245" s="18"/>
      <c r="I245" s="27">
        <f>янв.25!I245+F245-E245</f>
        <v>-2500</v>
      </c>
    </row>
    <row r="246" spans="1:9" x14ac:dyDescent="0.25">
      <c r="A246" s="1"/>
      <c r="B246" s="16">
        <v>229</v>
      </c>
      <c r="C246" s="14"/>
      <c r="D246" s="25"/>
      <c r="E246" s="29">
        <v>1250</v>
      </c>
      <c r="F246" s="80"/>
      <c r="G246" s="18"/>
      <c r="H246" s="18"/>
      <c r="I246" s="27">
        <f>янв.25!I246+F246-E246</f>
        <v>0</v>
      </c>
    </row>
    <row r="247" spans="1:9" x14ac:dyDescent="0.25">
      <c r="A247" s="1"/>
      <c r="B247" s="16">
        <v>230</v>
      </c>
      <c r="C247" s="14"/>
      <c r="D247" s="25"/>
      <c r="E247" s="29">
        <v>1250</v>
      </c>
      <c r="F247" s="80"/>
      <c r="G247" s="18"/>
      <c r="H247" s="18"/>
      <c r="I247" s="27">
        <f>янв.25!I247+F247-E247</f>
        <v>-2500</v>
      </c>
    </row>
    <row r="248" spans="1:9" x14ac:dyDescent="0.25">
      <c r="A248" s="1"/>
      <c r="B248" s="16">
        <v>231</v>
      </c>
      <c r="C248" s="14"/>
      <c r="D248" s="25"/>
      <c r="E248" s="29">
        <v>1250</v>
      </c>
      <c r="F248" s="80"/>
      <c r="G248" s="18"/>
      <c r="H248" s="18"/>
      <c r="I248" s="27">
        <f>янв.25!I248+F248-E248</f>
        <v>1250</v>
      </c>
    </row>
    <row r="249" spans="1:9" x14ac:dyDescent="0.25">
      <c r="A249" s="1"/>
      <c r="B249" s="16">
        <v>232</v>
      </c>
      <c r="C249" s="14"/>
      <c r="D249" s="25"/>
      <c r="E249" s="29">
        <v>1250</v>
      </c>
      <c r="F249" s="80">
        <v>3750</v>
      </c>
      <c r="G249" s="18" t="s">
        <v>146</v>
      </c>
      <c r="H249" s="18" t="s">
        <v>143</v>
      </c>
      <c r="I249" s="27">
        <f>янв.25!I249+F249-E249</f>
        <v>1250</v>
      </c>
    </row>
    <row r="250" spans="1:9" x14ac:dyDescent="0.25">
      <c r="A250" s="1"/>
      <c r="B250" s="16">
        <v>233</v>
      </c>
      <c r="C250" s="14"/>
      <c r="D250" s="25"/>
      <c r="E250" s="29">
        <v>1250</v>
      </c>
      <c r="F250" s="80">
        <v>1250</v>
      </c>
      <c r="G250" s="18" t="s">
        <v>144</v>
      </c>
      <c r="H250" s="18" t="s">
        <v>143</v>
      </c>
      <c r="I250" s="27">
        <f>янв.25!I250+F250-E250</f>
        <v>0</v>
      </c>
    </row>
    <row r="251" spans="1:9" x14ac:dyDescent="0.25">
      <c r="A251" s="15"/>
      <c r="B251" s="16">
        <v>234</v>
      </c>
      <c r="C251" s="14"/>
      <c r="D251" s="25"/>
      <c r="E251" s="29">
        <v>1250</v>
      </c>
      <c r="F251" s="80">
        <v>1250</v>
      </c>
      <c r="G251" s="18" t="s">
        <v>108</v>
      </c>
      <c r="H251" s="18" t="s">
        <v>107</v>
      </c>
      <c r="I251" s="27">
        <f>янв.25!I251+F251-E251</f>
        <v>0</v>
      </c>
    </row>
    <row r="252" spans="1:9" x14ac:dyDescent="0.25">
      <c r="A252" s="1"/>
      <c r="B252" s="16">
        <v>235</v>
      </c>
      <c r="C252" s="14"/>
      <c r="D252" s="25"/>
      <c r="E252" s="29">
        <v>1250</v>
      </c>
      <c r="F252" s="80"/>
      <c r="G252" s="18"/>
      <c r="H252" s="18"/>
      <c r="I252" s="27">
        <f>янв.25!I252+F252-E252</f>
        <v>-2500</v>
      </c>
    </row>
    <row r="253" spans="1:9" x14ac:dyDescent="0.25">
      <c r="A253" s="1"/>
      <c r="B253" s="16">
        <v>236</v>
      </c>
      <c r="C253" s="14"/>
      <c r="D253" s="25"/>
      <c r="E253" s="29">
        <v>1250</v>
      </c>
      <c r="F253" s="80"/>
      <c r="G253" s="18"/>
      <c r="H253" s="18"/>
      <c r="I253" s="27">
        <f>янв.25!I253+F253-E253</f>
        <v>-2500</v>
      </c>
    </row>
    <row r="254" spans="1:9" x14ac:dyDescent="0.25">
      <c r="A254" s="1"/>
      <c r="B254" s="16">
        <v>237</v>
      </c>
      <c r="C254" s="14"/>
      <c r="D254" s="25"/>
      <c r="E254" s="29">
        <v>1250</v>
      </c>
      <c r="F254" s="80"/>
      <c r="G254" s="18"/>
      <c r="H254" s="18"/>
      <c r="I254" s="27">
        <f>янв.25!I254+F254-E254</f>
        <v>-2500</v>
      </c>
    </row>
    <row r="255" spans="1:9" x14ac:dyDescent="0.25">
      <c r="A255" s="1"/>
      <c r="B255" s="16">
        <v>238</v>
      </c>
      <c r="C255" s="14"/>
      <c r="D255" s="25"/>
      <c r="E255" s="29">
        <v>1250</v>
      </c>
      <c r="F255" s="80"/>
      <c r="G255" s="18"/>
      <c r="H255" s="18"/>
      <c r="I255" s="27">
        <f>янв.25!I255+F255-E255</f>
        <v>0</v>
      </c>
    </row>
    <row r="256" spans="1:9" x14ac:dyDescent="0.25">
      <c r="A256" s="1"/>
      <c r="B256" s="16">
        <v>239</v>
      </c>
      <c r="C256" s="14"/>
      <c r="D256" s="25"/>
      <c r="E256" s="29">
        <v>1250</v>
      </c>
      <c r="F256" s="80"/>
      <c r="G256" s="18"/>
      <c r="H256" s="18"/>
      <c r="I256" s="27">
        <f>янв.25!I256+F256-E256</f>
        <v>-2500</v>
      </c>
    </row>
    <row r="257" spans="1:9" x14ac:dyDescent="0.25">
      <c r="A257" s="1"/>
      <c r="B257" s="16">
        <v>240</v>
      </c>
      <c r="C257" s="14"/>
      <c r="D257" s="25"/>
      <c r="E257" s="29">
        <v>1250</v>
      </c>
      <c r="F257" s="80"/>
      <c r="G257" s="18"/>
      <c r="H257" s="18"/>
      <c r="I257" s="27">
        <f>янв.25!I257+F257-E257</f>
        <v>0</v>
      </c>
    </row>
    <row r="258" spans="1:9" x14ac:dyDescent="0.25">
      <c r="A258" s="1"/>
      <c r="B258" s="16">
        <v>241</v>
      </c>
      <c r="C258" s="14"/>
      <c r="D258" s="25"/>
      <c r="E258" s="29"/>
      <c r="F258" s="80"/>
      <c r="G258" s="18"/>
      <c r="H258" s="18"/>
      <c r="I258" s="27">
        <f>янв.25!I258+F258-E258</f>
        <v>0</v>
      </c>
    </row>
    <row r="259" spans="1:9" x14ac:dyDescent="0.25">
      <c r="A259" s="1"/>
      <c r="B259" s="16">
        <v>242</v>
      </c>
      <c r="C259" s="14"/>
      <c r="D259" s="25"/>
      <c r="E259" s="29">
        <v>1250</v>
      </c>
      <c r="F259" s="80"/>
      <c r="G259" s="18"/>
      <c r="H259" s="18"/>
      <c r="I259" s="27">
        <f>янв.25!I259+F259-E259</f>
        <v>-2500</v>
      </c>
    </row>
    <row r="260" spans="1:9" x14ac:dyDescent="0.25">
      <c r="A260" s="1"/>
      <c r="B260" s="16">
        <v>243</v>
      </c>
      <c r="C260" s="14"/>
      <c r="D260" s="25"/>
      <c r="E260" s="29">
        <v>1250</v>
      </c>
      <c r="F260" s="80"/>
      <c r="G260" s="18"/>
      <c r="H260" s="18"/>
      <c r="I260" s="27">
        <f>янв.25!I260+F260-E260</f>
        <v>-2500</v>
      </c>
    </row>
    <row r="261" spans="1:9" x14ac:dyDescent="0.25">
      <c r="A261" s="1"/>
      <c r="B261" s="16">
        <v>244</v>
      </c>
      <c r="C261" s="14"/>
      <c r="D261" s="25"/>
      <c r="E261" s="29">
        <v>1250</v>
      </c>
      <c r="F261" s="80"/>
      <c r="G261" s="18"/>
      <c r="H261" s="18"/>
      <c r="I261" s="27">
        <f>янв.25!I261+F261-E261</f>
        <v>-2500</v>
      </c>
    </row>
    <row r="262" spans="1:9" x14ac:dyDescent="0.25">
      <c r="A262" s="1"/>
      <c r="B262" s="16">
        <v>245</v>
      </c>
      <c r="C262" s="14"/>
      <c r="D262" s="25"/>
      <c r="E262" s="29">
        <v>1250</v>
      </c>
      <c r="F262" s="80"/>
      <c r="G262" s="18"/>
      <c r="H262" s="18"/>
      <c r="I262" s="27">
        <f>янв.25!I262+F262-E262</f>
        <v>-2500</v>
      </c>
    </row>
    <row r="263" spans="1:9" x14ac:dyDescent="0.25">
      <c r="A263" s="1"/>
      <c r="B263" s="16">
        <v>246</v>
      </c>
      <c r="C263" s="14"/>
      <c r="D263" s="25"/>
      <c r="E263" s="29">
        <v>1250</v>
      </c>
      <c r="F263" s="80">
        <v>1250</v>
      </c>
      <c r="G263" s="18" t="s">
        <v>136</v>
      </c>
      <c r="H263" s="18" t="s">
        <v>133</v>
      </c>
      <c r="I263" s="27">
        <f>янв.25!I263+F263-E263</f>
        <v>0</v>
      </c>
    </row>
    <row r="264" spans="1:9" x14ac:dyDescent="0.25">
      <c r="A264" s="1"/>
      <c r="B264" s="16">
        <v>247</v>
      </c>
      <c r="C264" s="14"/>
      <c r="D264" s="25"/>
      <c r="E264" s="29">
        <v>1250</v>
      </c>
      <c r="F264" s="80">
        <v>1250</v>
      </c>
      <c r="G264" s="18" t="s">
        <v>127</v>
      </c>
      <c r="H264" s="18" t="s">
        <v>121</v>
      </c>
      <c r="I264" s="27">
        <f>янв.25!I264+F264-E264</f>
        <v>0</v>
      </c>
    </row>
    <row r="265" spans="1:9" x14ac:dyDescent="0.25">
      <c r="A265" s="1"/>
      <c r="B265" s="16">
        <v>248</v>
      </c>
      <c r="C265" s="14"/>
      <c r="D265" s="25"/>
      <c r="E265" s="29">
        <v>1250</v>
      </c>
      <c r="F265" s="80">
        <v>1250</v>
      </c>
      <c r="G265" s="18" t="s">
        <v>168</v>
      </c>
      <c r="H265" s="18" t="s">
        <v>165</v>
      </c>
      <c r="I265" s="27">
        <f>янв.25!I265+F265-E265</f>
        <v>-1250</v>
      </c>
    </row>
    <row r="266" spans="1:9" x14ac:dyDescent="0.25">
      <c r="A266" s="1"/>
      <c r="B266" s="16">
        <v>249</v>
      </c>
      <c r="C266" s="14"/>
      <c r="D266" s="25"/>
      <c r="E266" s="29">
        <v>1250</v>
      </c>
      <c r="F266" s="80">
        <v>1250</v>
      </c>
      <c r="G266" s="18" t="s">
        <v>169</v>
      </c>
      <c r="H266" s="18" t="s">
        <v>165</v>
      </c>
      <c r="I266" s="27">
        <f>янв.25!I266+F266-E266</f>
        <v>-1250</v>
      </c>
    </row>
    <row r="267" spans="1:9" x14ac:dyDescent="0.25">
      <c r="A267" s="1"/>
      <c r="B267" s="16">
        <v>250</v>
      </c>
      <c r="C267" s="14"/>
      <c r="D267" s="25"/>
      <c r="E267" s="29">
        <v>1250</v>
      </c>
      <c r="F267" s="80"/>
      <c r="G267" s="18"/>
      <c r="H267" s="18"/>
      <c r="I267" s="27">
        <f>янв.25!I267+F267-E267</f>
        <v>-2500</v>
      </c>
    </row>
    <row r="268" spans="1:9" x14ac:dyDescent="0.25">
      <c r="A268" s="1"/>
      <c r="B268" s="16" t="s">
        <v>36</v>
      </c>
      <c r="C268" s="14"/>
      <c r="D268" s="25"/>
      <c r="E268" s="29">
        <v>1250</v>
      </c>
      <c r="F268" s="80"/>
      <c r="G268" s="18"/>
      <c r="H268" s="18"/>
      <c r="I268" s="27">
        <f>янв.25!I268+F268-E268</f>
        <v>-2500</v>
      </c>
    </row>
    <row r="269" spans="1:9" x14ac:dyDescent="0.25">
      <c r="A269" s="1"/>
      <c r="B269" s="16">
        <v>251</v>
      </c>
      <c r="C269" s="14"/>
      <c r="D269" s="25"/>
      <c r="E269" s="29">
        <v>1250</v>
      </c>
      <c r="F269" s="80">
        <v>1250</v>
      </c>
      <c r="G269" s="18" t="s">
        <v>186</v>
      </c>
      <c r="H269" s="18" t="s">
        <v>187</v>
      </c>
      <c r="I269" s="27">
        <f>янв.25!I269+F269-E269</f>
        <v>0</v>
      </c>
    </row>
    <row r="270" spans="1:9" x14ac:dyDescent="0.25">
      <c r="A270" s="15"/>
      <c r="B270" s="16">
        <v>252</v>
      </c>
      <c r="C270" s="14"/>
      <c r="D270" s="25"/>
      <c r="E270" s="29">
        <v>1250</v>
      </c>
      <c r="F270" s="80"/>
      <c r="G270" s="18"/>
      <c r="H270" s="18"/>
      <c r="I270" s="27">
        <f>янв.25!I270+F270-E270</f>
        <v>-1250</v>
      </c>
    </row>
    <row r="271" spans="1:9" x14ac:dyDescent="0.25">
      <c r="A271" s="1"/>
      <c r="B271" s="16">
        <v>253</v>
      </c>
      <c r="C271" s="14"/>
      <c r="D271" s="25"/>
      <c r="E271" s="29">
        <v>1250</v>
      </c>
      <c r="F271" s="80"/>
      <c r="G271" s="18"/>
      <c r="H271" s="18"/>
      <c r="I271" s="27">
        <f>янв.25!I271+F271-E271</f>
        <v>-2500</v>
      </c>
    </row>
    <row r="272" spans="1:9" x14ac:dyDescent="0.25">
      <c r="A272" s="1"/>
      <c r="B272" s="16">
        <v>254</v>
      </c>
      <c r="C272" s="14"/>
      <c r="D272" s="25"/>
      <c r="E272" s="29">
        <v>1250</v>
      </c>
      <c r="F272" s="80"/>
      <c r="G272" s="18"/>
      <c r="H272" s="18"/>
      <c r="I272" s="27">
        <f>янв.25!I272+F272-E272</f>
        <v>-2500</v>
      </c>
    </row>
    <row r="273" spans="1:9" x14ac:dyDescent="0.25">
      <c r="A273" s="1"/>
      <c r="B273" s="16">
        <v>255</v>
      </c>
      <c r="C273" s="71"/>
      <c r="D273" s="25"/>
      <c r="E273" s="29">
        <v>1250</v>
      </c>
      <c r="F273" s="80">
        <v>1250</v>
      </c>
      <c r="G273" s="18" t="s">
        <v>157</v>
      </c>
      <c r="H273" s="18" t="s">
        <v>154</v>
      </c>
      <c r="I273" s="27">
        <f>янв.25!I273+F273-E273</f>
        <v>0</v>
      </c>
    </row>
    <row r="274" spans="1:9" x14ac:dyDescent="0.25">
      <c r="A274" s="1"/>
      <c r="B274" s="16">
        <v>256</v>
      </c>
      <c r="C274" s="14"/>
      <c r="D274" s="25"/>
      <c r="E274" s="29">
        <v>1250</v>
      </c>
      <c r="F274" s="80">
        <v>1250</v>
      </c>
      <c r="G274" s="18" t="s">
        <v>92</v>
      </c>
      <c r="H274" s="18" t="s">
        <v>91</v>
      </c>
      <c r="I274" s="27">
        <f>янв.25!I274+F274-E274</f>
        <v>-1250</v>
      </c>
    </row>
    <row r="275" spans="1:9" x14ac:dyDescent="0.25">
      <c r="A275" s="15"/>
      <c r="B275" s="16">
        <v>257</v>
      </c>
      <c r="C275" s="14"/>
      <c r="D275" s="25"/>
      <c r="E275" s="29">
        <v>1250</v>
      </c>
      <c r="F275" s="80"/>
      <c r="G275" s="18"/>
      <c r="H275" s="18"/>
      <c r="I275" s="27">
        <f>янв.25!I275+F275-E275</f>
        <v>-1250</v>
      </c>
    </row>
    <row r="276" spans="1:9" x14ac:dyDescent="0.25">
      <c r="A276" s="1"/>
      <c r="B276" s="16">
        <v>258</v>
      </c>
      <c r="C276" s="14"/>
      <c r="D276" s="25"/>
      <c r="E276" s="29">
        <v>1250</v>
      </c>
      <c r="F276" s="80">
        <v>3750</v>
      </c>
      <c r="G276" s="18" t="s">
        <v>119</v>
      </c>
      <c r="H276" s="18" t="s">
        <v>116</v>
      </c>
      <c r="I276" s="27">
        <f>янв.25!I276+F276-E276</f>
        <v>1250</v>
      </c>
    </row>
    <row r="277" spans="1:9" x14ac:dyDescent="0.25">
      <c r="A277" s="1"/>
      <c r="B277" s="16">
        <v>259</v>
      </c>
      <c r="C277" s="14"/>
      <c r="D277" s="25"/>
      <c r="E277" s="29">
        <v>1250</v>
      </c>
      <c r="F277" s="80"/>
      <c r="G277" s="18"/>
      <c r="H277" s="18"/>
      <c r="I277" s="27">
        <f>янв.25!I277+F277-E277</f>
        <v>-2500</v>
      </c>
    </row>
    <row r="278" spans="1:9" x14ac:dyDescent="0.25">
      <c r="A278" s="1"/>
      <c r="B278" s="16">
        <v>260</v>
      </c>
      <c r="C278" s="14"/>
      <c r="D278" s="25"/>
      <c r="E278" s="29">
        <v>1250</v>
      </c>
      <c r="F278" s="80"/>
      <c r="G278" s="18"/>
      <c r="H278" s="18"/>
      <c r="I278" s="27">
        <f>янв.25!I278+F278-E278</f>
        <v>1250</v>
      </c>
    </row>
    <row r="279" spans="1:9" x14ac:dyDescent="0.25">
      <c r="A279" s="1"/>
      <c r="B279" s="16">
        <v>261</v>
      </c>
      <c r="C279" s="14"/>
      <c r="D279" s="25"/>
      <c r="E279" s="29">
        <v>1250</v>
      </c>
      <c r="F279" s="80"/>
      <c r="G279" s="18"/>
      <c r="H279" s="18"/>
      <c r="I279" s="27">
        <f>янв.25!I279+F279-E279</f>
        <v>-2500</v>
      </c>
    </row>
    <row r="280" spans="1:9" x14ac:dyDescent="0.25">
      <c r="A280" s="15"/>
      <c r="B280" s="16">
        <v>262</v>
      </c>
      <c r="C280" s="65"/>
      <c r="D280" s="25"/>
      <c r="E280" s="29">
        <v>1250</v>
      </c>
      <c r="F280" s="80">
        <v>2500</v>
      </c>
      <c r="G280" s="18" t="s">
        <v>103</v>
      </c>
      <c r="H280" s="18" t="s">
        <v>98</v>
      </c>
      <c r="I280" s="27">
        <f>янв.25!I280+F280-E280</f>
        <v>0</v>
      </c>
    </row>
    <row r="281" spans="1:9" x14ac:dyDescent="0.25">
      <c r="A281" s="1"/>
      <c r="B281" s="16">
        <v>263</v>
      </c>
      <c r="C281" s="14"/>
      <c r="D281" s="25"/>
      <c r="E281" s="29"/>
      <c r="F281" s="80"/>
      <c r="G281" s="18"/>
      <c r="H281" s="18"/>
      <c r="I281" s="27">
        <f>янв.25!I281+F281-E281</f>
        <v>0</v>
      </c>
    </row>
    <row r="282" spans="1:9" x14ac:dyDescent="0.25">
      <c r="A282" s="1"/>
      <c r="B282" s="16">
        <v>264</v>
      </c>
      <c r="C282" s="14"/>
      <c r="D282" s="25"/>
      <c r="E282" s="29">
        <v>1250</v>
      </c>
      <c r="F282" s="80">
        <v>1250</v>
      </c>
      <c r="G282" s="18" t="s">
        <v>135</v>
      </c>
      <c r="H282" s="18" t="s">
        <v>133</v>
      </c>
      <c r="I282" s="27">
        <f>янв.25!I282+F282-E282</f>
        <v>-1250</v>
      </c>
    </row>
    <row r="283" spans="1:9" x14ac:dyDescent="0.25">
      <c r="A283" s="1"/>
      <c r="B283" s="16">
        <v>265</v>
      </c>
      <c r="C283" s="14"/>
      <c r="D283" s="25"/>
      <c r="E283" s="29">
        <v>1250</v>
      </c>
      <c r="F283" s="80"/>
      <c r="G283" s="18"/>
      <c r="H283" s="18"/>
      <c r="I283" s="27">
        <f>янв.25!I283+F283-E283</f>
        <v>-2500</v>
      </c>
    </row>
    <row r="284" spans="1:9" x14ac:dyDescent="0.25">
      <c r="A284" s="1"/>
      <c r="B284" s="16">
        <v>266</v>
      </c>
      <c r="C284" s="14"/>
      <c r="D284" s="25"/>
      <c r="E284" s="29">
        <v>1250</v>
      </c>
      <c r="F284" s="80"/>
      <c r="G284" s="18"/>
      <c r="H284" s="18"/>
      <c r="I284" s="27">
        <f>янв.25!I284+F284-E284</f>
        <v>-2500</v>
      </c>
    </row>
    <row r="285" spans="1:9" x14ac:dyDescent="0.25">
      <c r="A285" s="1"/>
      <c r="B285" s="16">
        <v>267</v>
      </c>
      <c r="C285" s="14"/>
      <c r="D285" s="25"/>
      <c r="E285" s="29">
        <v>1250</v>
      </c>
      <c r="F285" s="80"/>
      <c r="G285" s="18"/>
      <c r="H285" s="18"/>
      <c r="I285" s="27">
        <f>янв.25!I285+F285-E285</f>
        <v>-2500</v>
      </c>
    </row>
    <row r="286" spans="1:9" x14ac:dyDescent="0.25">
      <c r="A286" s="1"/>
      <c r="B286" s="16">
        <v>268</v>
      </c>
      <c r="C286" s="14"/>
      <c r="D286" s="25"/>
      <c r="E286" s="29">
        <v>1250</v>
      </c>
      <c r="F286" s="80"/>
      <c r="G286" s="18"/>
      <c r="H286" s="18"/>
      <c r="I286" s="27">
        <f>янв.25!I286+F286-E286</f>
        <v>-2500</v>
      </c>
    </row>
    <row r="287" spans="1:9" x14ac:dyDescent="0.25">
      <c r="A287" s="1"/>
      <c r="B287" s="16">
        <v>269</v>
      </c>
      <c r="C287" s="14"/>
      <c r="D287" s="25"/>
      <c r="E287" s="29">
        <v>1250</v>
      </c>
      <c r="F287" s="80">
        <v>1250</v>
      </c>
      <c r="G287" s="18" t="s">
        <v>148</v>
      </c>
      <c r="H287" s="18" t="s">
        <v>149</v>
      </c>
      <c r="I287" s="27">
        <f>янв.25!I287+F287-E287</f>
        <v>0</v>
      </c>
    </row>
    <row r="288" spans="1:9" x14ac:dyDescent="0.25">
      <c r="A288" s="1"/>
      <c r="B288" s="16">
        <v>270</v>
      </c>
      <c r="C288" s="14"/>
      <c r="D288" s="25"/>
      <c r="E288" s="29">
        <v>1250</v>
      </c>
      <c r="F288" s="80">
        <v>1250</v>
      </c>
      <c r="G288" s="18" t="s">
        <v>177</v>
      </c>
      <c r="H288" s="18" t="s">
        <v>178</v>
      </c>
      <c r="I288" s="27">
        <f>янв.25!I288+F288-E288</f>
        <v>0</v>
      </c>
    </row>
    <row r="289" spans="1:9" x14ac:dyDescent="0.25">
      <c r="A289" s="1"/>
      <c r="B289" s="16">
        <v>271</v>
      </c>
      <c r="C289" s="14"/>
      <c r="D289" s="25"/>
      <c r="E289" s="29">
        <v>1250</v>
      </c>
      <c r="F289" s="80">
        <v>2500</v>
      </c>
      <c r="G289" s="18" t="s">
        <v>113</v>
      </c>
      <c r="H289" s="18" t="s">
        <v>107</v>
      </c>
      <c r="I289" s="27">
        <f>янв.25!I289+F289-E289</f>
        <v>0</v>
      </c>
    </row>
    <row r="290" spans="1:9" x14ac:dyDescent="0.25">
      <c r="A290" s="1"/>
      <c r="B290" s="16">
        <v>272</v>
      </c>
      <c r="C290" s="14"/>
      <c r="D290" s="25"/>
      <c r="E290" s="29">
        <v>1250</v>
      </c>
      <c r="F290" s="80"/>
      <c r="G290" s="18"/>
      <c r="H290" s="18"/>
      <c r="I290" s="27">
        <f>янв.25!I290+F290-E290</f>
        <v>-2500</v>
      </c>
    </row>
    <row r="291" spans="1:9" x14ac:dyDescent="0.25">
      <c r="A291" s="1"/>
      <c r="B291" s="16" t="s">
        <v>23</v>
      </c>
      <c r="C291" s="14"/>
      <c r="D291" s="25"/>
      <c r="E291" s="29">
        <v>1250</v>
      </c>
      <c r="F291" s="80"/>
      <c r="G291" s="18"/>
      <c r="H291" s="18"/>
      <c r="I291" s="27">
        <f>янв.25!I291+F291-E291</f>
        <v>-1300</v>
      </c>
    </row>
    <row r="292" spans="1:9" x14ac:dyDescent="0.25">
      <c r="A292" s="1"/>
      <c r="B292" s="16">
        <v>273</v>
      </c>
      <c r="C292" s="14"/>
      <c r="D292" s="25"/>
      <c r="E292" s="29"/>
      <c r="F292" s="80"/>
      <c r="G292" s="18"/>
      <c r="H292" s="18"/>
      <c r="I292" s="27">
        <f>янв.25!I292+F292-E292</f>
        <v>0</v>
      </c>
    </row>
    <row r="293" spans="1:9" x14ac:dyDescent="0.25">
      <c r="A293" s="1"/>
      <c r="B293" s="16">
        <v>274</v>
      </c>
      <c r="C293" s="14"/>
      <c r="D293" s="25"/>
      <c r="E293" s="29">
        <v>1250</v>
      </c>
      <c r="F293" s="80">
        <v>1250</v>
      </c>
      <c r="G293" s="18" t="s">
        <v>83</v>
      </c>
      <c r="H293" s="18" t="s">
        <v>75</v>
      </c>
      <c r="I293" s="27">
        <f>янв.25!I293+F293-E293</f>
        <v>0</v>
      </c>
    </row>
    <row r="294" spans="1:9" x14ac:dyDescent="0.25">
      <c r="A294" s="1"/>
      <c r="B294" s="16">
        <v>275</v>
      </c>
      <c r="C294" s="14"/>
      <c r="D294" s="25"/>
      <c r="E294" s="29">
        <v>1250</v>
      </c>
      <c r="F294" s="80"/>
      <c r="G294" s="18"/>
      <c r="H294" s="18"/>
      <c r="I294" s="27">
        <f>янв.25!I294+F294-E294</f>
        <v>-2500</v>
      </c>
    </row>
    <row r="295" spans="1:9" x14ac:dyDescent="0.25">
      <c r="A295" s="1"/>
      <c r="B295" s="16">
        <v>276</v>
      </c>
      <c r="C295" s="14"/>
      <c r="D295" s="25"/>
      <c r="E295" s="29">
        <v>1250</v>
      </c>
      <c r="F295" s="80">
        <v>2500</v>
      </c>
      <c r="G295" s="18" t="s">
        <v>214</v>
      </c>
      <c r="H295" s="18" t="s">
        <v>212</v>
      </c>
      <c r="I295" s="27">
        <f>янв.25!I295+F295-E295</f>
        <v>2500</v>
      </c>
    </row>
    <row r="296" spans="1:9" x14ac:dyDescent="0.25">
      <c r="A296" s="1"/>
      <c r="B296" s="16">
        <v>277</v>
      </c>
      <c r="C296" s="14"/>
      <c r="D296" s="25"/>
      <c r="E296" s="29">
        <v>1250</v>
      </c>
      <c r="F296" s="80"/>
      <c r="G296" s="18"/>
      <c r="H296" s="18"/>
      <c r="I296" s="27">
        <f>янв.25!I296+F296-E296</f>
        <v>-1250</v>
      </c>
    </row>
    <row r="297" spans="1:9" x14ac:dyDescent="0.25">
      <c r="A297" s="15"/>
      <c r="B297" s="16">
        <v>278</v>
      </c>
      <c r="C297" s="14"/>
      <c r="D297" s="25"/>
      <c r="E297" s="29">
        <v>1250</v>
      </c>
      <c r="F297" s="80"/>
      <c r="G297" s="18"/>
      <c r="H297" s="18"/>
      <c r="I297" s="27">
        <f>янв.25!I297+F297-E297</f>
        <v>-2500</v>
      </c>
    </row>
    <row r="298" spans="1:9" x14ac:dyDescent="0.25">
      <c r="A298" s="15"/>
      <c r="B298" s="16">
        <v>279</v>
      </c>
      <c r="C298" s="14"/>
      <c r="D298" s="25"/>
      <c r="E298" s="29">
        <v>1250</v>
      </c>
      <c r="F298" s="80"/>
      <c r="G298" s="18"/>
      <c r="H298" s="18"/>
      <c r="I298" s="27">
        <f>янв.25!I298+F298-E298</f>
        <v>0</v>
      </c>
    </row>
    <row r="299" spans="1:9" x14ac:dyDescent="0.25">
      <c r="A299" s="1"/>
      <c r="B299" s="16">
        <v>280</v>
      </c>
      <c r="C299" s="14"/>
      <c r="D299" s="25"/>
      <c r="E299" s="29">
        <v>1250</v>
      </c>
      <c r="F299" s="80"/>
      <c r="G299" s="18"/>
      <c r="H299" s="18"/>
      <c r="I299" s="27">
        <f>янв.25!I299+F299-E299</f>
        <v>-2500</v>
      </c>
    </row>
    <row r="300" spans="1:9" x14ac:dyDescent="0.25">
      <c r="A300" s="1"/>
      <c r="B300" s="16">
        <v>281</v>
      </c>
      <c r="C300" s="73"/>
      <c r="D300" s="25"/>
      <c r="E300" s="29">
        <v>1250</v>
      </c>
      <c r="F300" s="80"/>
      <c r="G300" s="18"/>
      <c r="H300" s="18"/>
      <c r="I300" s="27">
        <f>янв.25!I300+F300-E300</f>
        <v>0</v>
      </c>
    </row>
    <row r="301" spans="1:9" x14ac:dyDescent="0.25">
      <c r="A301" s="15"/>
      <c r="B301" s="16">
        <v>282</v>
      </c>
      <c r="C301" s="14"/>
      <c r="D301" s="25"/>
      <c r="E301" s="29">
        <v>1250</v>
      </c>
      <c r="F301" s="80"/>
      <c r="G301" s="18"/>
      <c r="H301" s="18"/>
      <c r="I301" s="27">
        <f>янв.25!I301+F301-E301</f>
        <v>3500</v>
      </c>
    </row>
    <row r="302" spans="1:9" x14ac:dyDescent="0.25">
      <c r="A302" s="1"/>
      <c r="B302" s="16">
        <v>283</v>
      </c>
      <c r="C302" s="14"/>
      <c r="D302" s="25"/>
      <c r="E302" s="29">
        <v>1250</v>
      </c>
      <c r="F302" s="80"/>
      <c r="G302" s="18"/>
      <c r="H302" s="18"/>
      <c r="I302" s="27">
        <f>янв.25!I302+F302-E302</f>
        <v>-1250</v>
      </c>
    </row>
    <row r="303" spans="1:9" x14ac:dyDescent="0.25">
      <c r="A303" s="15"/>
      <c r="B303" s="16" t="s">
        <v>16</v>
      </c>
      <c r="C303" s="14"/>
      <c r="D303" s="25"/>
      <c r="E303" s="29">
        <v>1250</v>
      </c>
      <c r="F303" s="80">
        <v>1500</v>
      </c>
      <c r="G303" s="18" t="s">
        <v>88</v>
      </c>
      <c r="H303" s="18" t="s">
        <v>75</v>
      </c>
      <c r="I303" s="27">
        <f>янв.25!I303+F303-E303</f>
        <v>-1000</v>
      </c>
    </row>
    <row r="304" spans="1:9" x14ac:dyDescent="0.25">
      <c r="A304" s="1"/>
      <c r="B304" s="16">
        <v>284</v>
      </c>
      <c r="C304" s="14"/>
      <c r="D304" s="25"/>
      <c r="E304" s="29"/>
      <c r="F304" s="80"/>
      <c r="G304" s="18"/>
      <c r="H304" s="18"/>
      <c r="I304" s="27">
        <f>янв.25!I304+F304-E304</f>
        <v>0</v>
      </c>
    </row>
    <row r="305" spans="1:9" x14ac:dyDescent="0.25">
      <c r="A305" s="1"/>
      <c r="B305" s="16">
        <v>285</v>
      </c>
      <c r="C305" s="14"/>
      <c r="D305" s="25"/>
      <c r="E305" s="29">
        <v>1250</v>
      </c>
      <c r="F305" s="80"/>
      <c r="G305" s="18"/>
      <c r="H305" s="18"/>
      <c r="I305" s="27">
        <f>янв.25!I305+F305-E305</f>
        <v>-2500</v>
      </c>
    </row>
    <row r="306" spans="1:9" x14ac:dyDescent="0.25">
      <c r="A306" s="1"/>
      <c r="B306" s="16" t="s">
        <v>31</v>
      </c>
      <c r="C306" s="14"/>
      <c r="D306" s="25"/>
      <c r="E306" s="29">
        <v>1250</v>
      </c>
      <c r="F306" s="80"/>
      <c r="G306" s="18"/>
      <c r="H306" s="18"/>
      <c r="I306" s="27">
        <f>янв.25!I306+F306-E306</f>
        <v>-2500</v>
      </c>
    </row>
    <row r="307" spans="1:9" x14ac:dyDescent="0.25">
      <c r="A307" s="1"/>
      <c r="B307" s="16">
        <v>286</v>
      </c>
      <c r="C307" s="14"/>
      <c r="D307" s="25"/>
      <c r="E307" s="29">
        <v>1250</v>
      </c>
      <c r="F307" s="80"/>
      <c r="G307" s="18"/>
      <c r="H307" s="18"/>
      <c r="I307" s="27">
        <f>янв.25!I307+F307-E307</f>
        <v>-2500</v>
      </c>
    </row>
    <row r="308" spans="1:9" x14ac:dyDescent="0.25">
      <c r="A308" s="1"/>
      <c r="B308" s="16">
        <v>287</v>
      </c>
      <c r="C308" s="14"/>
      <c r="D308" s="25"/>
      <c r="E308" s="29">
        <v>1250</v>
      </c>
      <c r="F308" s="80"/>
      <c r="G308" s="18"/>
      <c r="H308" s="18"/>
      <c r="I308" s="27">
        <f>янв.25!I308+F308-E308</f>
        <v>-2500</v>
      </c>
    </row>
    <row r="309" spans="1:9" x14ac:dyDescent="0.25">
      <c r="A309" s="15"/>
      <c r="B309" s="16">
        <v>288</v>
      </c>
      <c r="C309" s="14"/>
      <c r="D309" s="25"/>
      <c r="E309" s="29">
        <v>1250</v>
      </c>
      <c r="F309" s="80">
        <v>2500</v>
      </c>
      <c r="G309" s="18" t="s">
        <v>102</v>
      </c>
      <c r="H309" s="18" t="s">
        <v>98</v>
      </c>
      <c r="I309" s="27">
        <f>янв.25!I309+F309-E309</f>
        <v>2500</v>
      </c>
    </row>
    <row r="310" spans="1:9" x14ac:dyDescent="0.25">
      <c r="A310" s="1"/>
      <c r="B310" s="16">
        <v>289</v>
      </c>
      <c r="C310" s="14"/>
      <c r="D310" s="25"/>
      <c r="E310" s="29">
        <v>1250</v>
      </c>
      <c r="F310" s="80"/>
      <c r="G310" s="18"/>
      <c r="H310" s="18"/>
      <c r="I310" s="27">
        <f>янв.25!I310+F310-E310</f>
        <v>0</v>
      </c>
    </row>
    <row r="311" spans="1:9" x14ac:dyDescent="0.25">
      <c r="A311" s="1"/>
      <c r="B311" s="16">
        <v>290</v>
      </c>
      <c r="C311" s="14"/>
      <c r="D311" s="25"/>
      <c r="E311" s="29"/>
      <c r="F311" s="80"/>
      <c r="G311" s="18"/>
      <c r="H311" s="18"/>
      <c r="I311" s="27">
        <f>янв.25!I311+F311-E311</f>
        <v>0</v>
      </c>
    </row>
    <row r="312" spans="1:9" x14ac:dyDescent="0.25">
      <c r="A312" s="1"/>
      <c r="B312" s="16">
        <v>291</v>
      </c>
      <c r="C312" s="14"/>
      <c r="D312" s="25"/>
      <c r="E312" s="29">
        <v>1250</v>
      </c>
      <c r="F312" s="80">
        <v>1250</v>
      </c>
      <c r="G312" s="18" t="s">
        <v>134</v>
      </c>
      <c r="H312" s="18" t="s">
        <v>133</v>
      </c>
      <c r="I312" s="27">
        <f>янв.25!I312+F312-E312</f>
        <v>0</v>
      </c>
    </row>
    <row r="313" spans="1:9" x14ac:dyDescent="0.25">
      <c r="A313" s="1"/>
      <c r="B313" s="16">
        <v>292</v>
      </c>
      <c r="C313" s="14"/>
      <c r="D313" s="25"/>
      <c r="E313" s="29">
        <v>1250</v>
      </c>
      <c r="F313" s="80"/>
      <c r="G313" s="18"/>
      <c r="H313" s="18"/>
      <c r="I313" s="27">
        <f>янв.25!I313+F313-E313</f>
        <v>-2500</v>
      </c>
    </row>
    <row r="314" spans="1:9" x14ac:dyDescent="0.25">
      <c r="A314" s="1"/>
      <c r="B314" s="16">
        <v>293</v>
      </c>
      <c r="C314" s="14"/>
      <c r="D314" s="25"/>
      <c r="E314" s="29">
        <v>1250</v>
      </c>
      <c r="F314" s="80"/>
      <c r="G314" s="18"/>
      <c r="H314" s="18"/>
      <c r="I314" s="27">
        <f>янв.25!I314+F314-E314</f>
        <v>-2500</v>
      </c>
    </row>
    <row r="315" spans="1:9" x14ac:dyDescent="0.25">
      <c r="A315" s="1"/>
      <c r="B315" s="16">
        <v>294</v>
      </c>
      <c r="C315" s="14"/>
      <c r="D315" s="25"/>
      <c r="E315" s="29">
        <v>1250</v>
      </c>
      <c r="F315" s="80"/>
      <c r="G315" s="18"/>
      <c r="H315" s="18"/>
      <c r="I315" s="27">
        <f>янв.25!I315+F315-E315</f>
        <v>-2500</v>
      </c>
    </row>
    <row r="316" spans="1:9" x14ac:dyDescent="0.25">
      <c r="A316" s="1"/>
      <c r="B316" s="16">
        <v>295</v>
      </c>
      <c r="C316" s="14"/>
      <c r="D316" s="25"/>
      <c r="E316" s="29">
        <v>1250</v>
      </c>
      <c r="F316" s="80"/>
      <c r="G316" s="18"/>
      <c r="H316" s="18"/>
      <c r="I316" s="27">
        <f>янв.25!I316+F316-E316</f>
        <v>-2500</v>
      </c>
    </row>
    <row r="317" spans="1:9" x14ac:dyDescent="0.25">
      <c r="A317" s="1"/>
      <c r="B317" s="16">
        <v>296</v>
      </c>
      <c r="C317" s="14"/>
      <c r="D317" s="25"/>
      <c r="E317" s="29">
        <v>1250</v>
      </c>
      <c r="F317" s="80"/>
      <c r="G317" s="18"/>
      <c r="H317" s="18"/>
      <c r="I317" s="27">
        <f>янв.25!I317+F317-E317</f>
        <v>-2500</v>
      </c>
    </row>
    <row r="318" spans="1:9" x14ac:dyDescent="0.25">
      <c r="A318" s="1"/>
      <c r="B318" s="16">
        <v>297</v>
      </c>
      <c r="C318" s="14"/>
      <c r="D318" s="25"/>
      <c r="E318" s="29">
        <v>1250</v>
      </c>
      <c r="F318" s="80"/>
      <c r="G318" s="18"/>
      <c r="H318" s="18"/>
      <c r="I318" s="27">
        <f>янв.25!I318+F318-E318</f>
        <v>-2500</v>
      </c>
    </row>
    <row r="319" spans="1:9" x14ac:dyDescent="0.25">
      <c r="A319" s="1"/>
      <c r="B319" s="16">
        <v>298</v>
      </c>
      <c r="C319" s="14"/>
      <c r="D319" s="25"/>
      <c r="E319" s="29">
        <v>1250</v>
      </c>
      <c r="F319" s="80"/>
      <c r="G319" s="18"/>
      <c r="H319" s="18"/>
      <c r="I319" s="27">
        <f>янв.25!I319+F319-E319</f>
        <v>-2500</v>
      </c>
    </row>
    <row r="320" spans="1:9" x14ac:dyDescent="0.25">
      <c r="A320" s="1"/>
      <c r="B320" s="16">
        <v>299</v>
      </c>
      <c r="C320" s="14"/>
      <c r="D320" s="25"/>
      <c r="E320" s="29">
        <v>1250</v>
      </c>
      <c r="F320" s="80"/>
      <c r="G320" s="18"/>
      <c r="H320" s="18"/>
      <c r="I320" s="27">
        <f>янв.25!I320+F320-E320</f>
        <v>-2500</v>
      </c>
    </row>
    <row r="321" spans="1:9" x14ac:dyDescent="0.25">
      <c r="A321" s="1"/>
      <c r="B321" s="16">
        <v>300</v>
      </c>
      <c r="C321" s="14"/>
      <c r="D321" s="25"/>
      <c r="E321" s="29">
        <v>1250</v>
      </c>
      <c r="F321" s="80"/>
      <c r="G321" s="18"/>
      <c r="H321" s="18"/>
      <c r="I321" s="27">
        <f>янв.25!I321+F321-E321</f>
        <v>-2500</v>
      </c>
    </row>
    <row r="322" spans="1:9" x14ac:dyDescent="0.25">
      <c r="A322" s="1"/>
      <c r="B322" s="16">
        <v>301</v>
      </c>
      <c r="C322" s="14"/>
      <c r="D322" s="25"/>
      <c r="E322" s="29">
        <v>1250</v>
      </c>
      <c r="F322" s="80"/>
      <c r="G322" s="18"/>
      <c r="H322" s="18"/>
      <c r="I322" s="27">
        <f>янв.25!I322+F322-E322</f>
        <v>-2500</v>
      </c>
    </row>
    <row r="323" spans="1:9" x14ac:dyDescent="0.25">
      <c r="A323" s="1"/>
      <c r="B323" s="16">
        <v>302</v>
      </c>
      <c r="C323" s="14"/>
      <c r="D323" s="25"/>
      <c r="E323" s="29">
        <v>1250</v>
      </c>
      <c r="F323" s="80"/>
      <c r="G323" s="18"/>
      <c r="H323" s="18"/>
      <c r="I323" s="27">
        <f>янв.25!I323+F323-E323</f>
        <v>-2500</v>
      </c>
    </row>
    <row r="324" spans="1:9" x14ac:dyDescent="0.25">
      <c r="A324" s="1"/>
      <c r="B324" s="16">
        <v>303</v>
      </c>
      <c r="C324" s="14"/>
      <c r="D324" s="25"/>
      <c r="E324" s="29">
        <v>1250</v>
      </c>
      <c r="F324" s="80"/>
      <c r="G324" s="18"/>
      <c r="H324" s="18"/>
      <c r="I324" s="27">
        <f>янв.25!I324+F324-E324</f>
        <v>6250</v>
      </c>
    </row>
    <row r="325" spans="1:9" x14ac:dyDescent="0.25">
      <c r="A325" s="1"/>
      <c r="B325" s="16">
        <v>304</v>
      </c>
      <c r="C325" s="14"/>
      <c r="D325" s="25"/>
      <c r="E325" s="29"/>
      <c r="F325" s="80"/>
      <c r="G325" s="18"/>
      <c r="H325" s="18"/>
      <c r="I325" s="27">
        <f>янв.25!I325+F325-E325</f>
        <v>0</v>
      </c>
    </row>
    <row r="326" spans="1:9" x14ac:dyDescent="0.25">
      <c r="A326" s="1"/>
      <c r="B326" s="16">
        <v>305</v>
      </c>
      <c r="C326" s="14"/>
      <c r="D326" s="25"/>
      <c r="E326" s="29">
        <v>1250</v>
      </c>
      <c r="F326" s="80">
        <v>1250</v>
      </c>
      <c r="G326" s="18" t="s">
        <v>172</v>
      </c>
      <c r="H326" s="18" t="s">
        <v>171</v>
      </c>
      <c r="I326" s="27">
        <f>янв.25!I326+F326-E326</f>
        <v>0</v>
      </c>
    </row>
    <row r="327" spans="1:9" x14ac:dyDescent="0.25">
      <c r="A327" s="1"/>
      <c r="B327" s="16">
        <v>306</v>
      </c>
      <c r="C327" s="14"/>
      <c r="D327" s="25"/>
      <c r="E327" s="29">
        <v>1250</v>
      </c>
      <c r="F327" s="80"/>
      <c r="G327" s="18"/>
      <c r="H327" s="18" t="s">
        <v>65</v>
      </c>
      <c r="I327" s="27">
        <f>янв.25!I327+F327-E327</f>
        <v>1250</v>
      </c>
    </row>
    <row r="328" spans="1:9" x14ac:dyDescent="0.25">
      <c r="A328" s="1"/>
      <c r="B328" s="16">
        <v>307</v>
      </c>
      <c r="C328" s="14"/>
      <c r="D328" s="25"/>
      <c r="E328" s="29">
        <v>1250</v>
      </c>
      <c r="F328" s="80">
        <v>2500</v>
      </c>
      <c r="G328" s="18" t="s">
        <v>114</v>
      </c>
      <c r="H328" s="18" t="s">
        <v>107</v>
      </c>
      <c r="I328" s="27">
        <f>янв.25!I328+F328-E328</f>
        <v>0</v>
      </c>
    </row>
    <row r="329" spans="1:9" x14ac:dyDescent="0.25">
      <c r="A329" s="1"/>
      <c r="B329" s="16">
        <v>308</v>
      </c>
      <c r="C329" s="14"/>
      <c r="D329" s="25"/>
      <c r="E329" s="29">
        <v>1250</v>
      </c>
      <c r="F329" s="80"/>
      <c r="G329" s="18"/>
      <c r="H329" s="18"/>
      <c r="I329" s="27">
        <f>янв.25!I329+F329-E329</f>
        <v>-2500</v>
      </c>
    </row>
    <row r="330" spans="1:9" x14ac:dyDescent="0.25">
      <c r="A330" s="1"/>
      <c r="B330" s="16">
        <v>309</v>
      </c>
      <c r="C330" s="14"/>
      <c r="D330" s="25"/>
      <c r="E330" s="29">
        <v>1250</v>
      </c>
      <c r="F330" s="80">
        <v>1250</v>
      </c>
      <c r="G330" s="18" t="s">
        <v>137</v>
      </c>
      <c r="H330" s="18" t="s">
        <v>133</v>
      </c>
      <c r="I330" s="27">
        <f>янв.25!I330+F330-E330</f>
        <v>0</v>
      </c>
    </row>
    <row r="331" spans="1:9" x14ac:dyDescent="0.25">
      <c r="A331" s="1"/>
      <c r="B331" s="16">
        <v>310</v>
      </c>
      <c r="C331" s="14"/>
      <c r="D331" s="25"/>
      <c r="E331" s="29">
        <v>1250</v>
      </c>
      <c r="F331" s="80">
        <v>1250</v>
      </c>
      <c r="G331" s="18" t="s">
        <v>198</v>
      </c>
      <c r="H331" s="18" t="s">
        <v>199</v>
      </c>
      <c r="I331" s="27">
        <f>янв.25!I331+F331-E331</f>
        <v>2500</v>
      </c>
    </row>
    <row r="332" spans="1:9" x14ac:dyDescent="0.25">
      <c r="A332" s="1"/>
      <c r="B332" s="16" t="s">
        <v>29</v>
      </c>
      <c r="C332" s="14"/>
      <c r="D332" s="25"/>
      <c r="E332" s="29">
        <v>1250</v>
      </c>
      <c r="F332" s="80"/>
      <c r="G332" s="18"/>
      <c r="H332" s="18"/>
      <c r="I332" s="27">
        <f>янв.25!I332+F332-E332</f>
        <v>-1250</v>
      </c>
    </row>
    <row r="333" spans="1:9" x14ac:dyDescent="0.25">
      <c r="A333" s="1"/>
      <c r="B333" s="16">
        <v>312</v>
      </c>
      <c r="C333" s="14"/>
      <c r="D333" s="25"/>
      <c r="E333" s="29">
        <v>1250</v>
      </c>
      <c r="F333" s="80">
        <v>1250</v>
      </c>
      <c r="G333" s="18" t="s">
        <v>201</v>
      </c>
      <c r="H333" s="18" t="s">
        <v>199</v>
      </c>
      <c r="I333" s="27">
        <f>янв.25!I333+F333-E333</f>
        <v>2500</v>
      </c>
    </row>
    <row r="334" spans="1:9" x14ac:dyDescent="0.25">
      <c r="A334" s="1"/>
      <c r="B334" s="16">
        <v>313</v>
      </c>
      <c r="C334" s="14"/>
      <c r="D334" s="25"/>
      <c r="E334" s="29"/>
      <c r="F334" s="80"/>
      <c r="G334" s="18"/>
      <c r="H334" s="18"/>
      <c r="I334" s="27">
        <f>янв.25!I334+F334-E334</f>
        <v>0</v>
      </c>
    </row>
    <row r="335" spans="1:9" x14ac:dyDescent="0.25">
      <c r="A335" s="1"/>
      <c r="B335" s="16">
        <v>314</v>
      </c>
      <c r="C335" s="14"/>
      <c r="D335" s="25"/>
      <c r="E335" s="29">
        <v>1250</v>
      </c>
      <c r="F335" s="80">
        <v>3000</v>
      </c>
      <c r="G335" s="18" t="s">
        <v>205</v>
      </c>
      <c r="H335" s="18" t="s">
        <v>203</v>
      </c>
      <c r="I335" s="27">
        <f>янв.25!I335+F335-E335</f>
        <v>5500</v>
      </c>
    </row>
    <row r="336" spans="1:9" x14ac:dyDescent="0.25">
      <c r="A336" s="1"/>
      <c r="B336" s="16">
        <v>315</v>
      </c>
      <c r="C336" s="14"/>
      <c r="D336" s="25"/>
      <c r="E336" s="29"/>
      <c r="F336" s="80"/>
      <c r="G336" s="18"/>
      <c r="H336" s="18"/>
      <c r="I336" s="27">
        <f>янв.25!I336+F336-E336</f>
        <v>0</v>
      </c>
    </row>
    <row r="337" spans="1:9" x14ac:dyDescent="0.25">
      <c r="A337" s="1"/>
      <c r="B337" s="16">
        <v>316</v>
      </c>
      <c r="C337" s="14"/>
      <c r="D337" s="25"/>
      <c r="E337" s="29">
        <v>1250</v>
      </c>
      <c r="F337" s="80">
        <v>2500</v>
      </c>
      <c r="G337" s="18" t="s">
        <v>131</v>
      </c>
      <c r="H337" s="18" t="s">
        <v>121</v>
      </c>
      <c r="I337" s="27">
        <f>янв.25!I337+F337-E337</f>
        <v>0</v>
      </c>
    </row>
    <row r="338" spans="1:9" s="86" customFormat="1" x14ac:dyDescent="0.25">
      <c r="C338" s="82"/>
      <c r="E338" s="87">
        <f>SUM(E4:E337)</f>
        <v>363750</v>
      </c>
      <c r="F338" s="115">
        <f>SUM(F4:F337)</f>
        <v>250450</v>
      </c>
    </row>
    <row r="339" spans="1:9" x14ac:dyDescent="0.25">
      <c r="C339" s="75"/>
    </row>
    <row r="340" spans="1:9" x14ac:dyDescent="0.25">
      <c r="C340" s="75"/>
    </row>
    <row r="341" spans="1:9" x14ac:dyDescent="0.25">
      <c r="C341" s="75"/>
    </row>
    <row r="342" spans="1:9" x14ac:dyDescent="0.25">
      <c r="C342" s="75"/>
    </row>
    <row r="343" spans="1:9" x14ac:dyDescent="0.25">
      <c r="C343" s="75"/>
    </row>
    <row r="344" spans="1:9" x14ac:dyDescent="0.25">
      <c r="C344" s="75"/>
    </row>
    <row r="345" spans="1:9" x14ac:dyDescent="0.25">
      <c r="C345" s="75"/>
    </row>
    <row r="346" spans="1:9" x14ac:dyDescent="0.25">
      <c r="C346" s="75"/>
    </row>
    <row r="347" spans="1:9" x14ac:dyDescent="0.25">
      <c r="C347" s="75"/>
    </row>
    <row r="348" spans="1:9" x14ac:dyDescent="0.25">
      <c r="C348" s="75"/>
    </row>
    <row r="349" spans="1:9" x14ac:dyDescent="0.25">
      <c r="C349" s="75"/>
    </row>
    <row r="350" spans="1:9" x14ac:dyDescent="0.25">
      <c r="C350" s="75"/>
    </row>
    <row r="351" spans="1:9" x14ac:dyDescent="0.25">
      <c r="C351" s="75"/>
    </row>
    <row r="352" spans="1:9" x14ac:dyDescent="0.25">
      <c r="C352" s="75"/>
    </row>
    <row r="353" spans="3:3" x14ac:dyDescent="0.25">
      <c r="C353" s="75"/>
    </row>
    <row r="354" spans="3:3" x14ac:dyDescent="0.25">
      <c r="C354" s="75"/>
    </row>
    <row r="355" spans="3:3" x14ac:dyDescent="0.25">
      <c r="C355" s="75"/>
    </row>
    <row r="356" spans="3:3" x14ac:dyDescent="0.25">
      <c r="C356" s="75"/>
    </row>
    <row r="357" spans="3:3" x14ac:dyDescent="0.25">
      <c r="C357" s="75"/>
    </row>
    <row r="358" spans="3:3" x14ac:dyDescent="0.25">
      <c r="C358" s="75"/>
    </row>
    <row r="359" spans="3:3" x14ac:dyDescent="0.25">
      <c r="C359" s="75"/>
    </row>
    <row r="360" spans="3:3" x14ac:dyDescent="0.25">
      <c r="C360" s="75"/>
    </row>
    <row r="361" spans="3:3" x14ac:dyDescent="0.25">
      <c r="C361" s="75"/>
    </row>
    <row r="362" spans="3:3" x14ac:dyDescent="0.25">
      <c r="C362" s="75"/>
    </row>
    <row r="363" spans="3:3" x14ac:dyDescent="0.25">
      <c r="C363" s="75"/>
    </row>
    <row r="364" spans="3:3" x14ac:dyDescent="0.25">
      <c r="C364" s="75"/>
    </row>
    <row r="365" spans="3:3" x14ac:dyDescent="0.25">
      <c r="C365" s="75"/>
    </row>
    <row r="366" spans="3:3" x14ac:dyDescent="0.25">
      <c r="C366" s="75"/>
    </row>
    <row r="367" spans="3:3" x14ac:dyDescent="0.25">
      <c r="C367" s="75"/>
    </row>
    <row r="368" spans="3:3" x14ac:dyDescent="0.25">
      <c r="C368" s="75"/>
    </row>
    <row r="369" spans="3:3" x14ac:dyDescent="0.25">
      <c r="C369" s="75"/>
    </row>
    <row r="370" spans="3:3" x14ac:dyDescent="0.25">
      <c r="C370" s="75"/>
    </row>
    <row r="371" spans="3:3" x14ac:dyDescent="0.25">
      <c r="C371" s="75"/>
    </row>
    <row r="372" spans="3:3" x14ac:dyDescent="0.25">
      <c r="C372" s="75"/>
    </row>
    <row r="373" spans="3:3" x14ac:dyDescent="0.25">
      <c r="C373" s="75"/>
    </row>
    <row r="374" spans="3:3" x14ac:dyDescent="0.25">
      <c r="C374" s="75"/>
    </row>
    <row r="375" spans="3:3" x14ac:dyDescent="0.25">
      <c r="C375" s="75"/>
    </row>
    <row r="376" spans="3:3" x14ac:dyDescent="0.25">
      <c r="C376" s="75"/>
    </row>
    <row r="377" spans="3:3" x14ac:dyDescent="0.25">
      <c r="C377" s="75"/>
    </row>
    <row r="378" spans="3:3" x14ac:dyDescent="0.25">
      <c r="C378" s="75"/>
    </row>
    <row r="379" spans="3:3" x14ac:dyDescent="0.25">
      <c r="C379" s="75"/>
    </row>
    <row r="380" spans="3:3" x14ac:dyDescent="0.25">
      <c r="C380" s="75"/>
    </row>
    <row r="381" spans="3:3" x14ac:dyDescent="0.25">
      <c r="C381" s="75"/>
    </row>
    <row r="382" spans="3:3" x14ac:dyDescent="0.25">
      <c r="C382" s="75"/>
    </row>
    <row r="383" spans="3:3" x14ac:dyDescent="0.25">
      <c r="C383" s="75"/>
    </row>
    <row r="384" spans="3:3" x14ac:dyDescent="0.25">
      <c r="C384" s="75"/>
    </row>
    <row r="385" spans="3:3" x14ac:dyDescent="0.25">
      <c r="C385" s="75"/>
    </row>
    <row r="386" spans="3:3" x14ac:dyDescent="0.25">
      <c r="C386" s="75"/>
    </row>
    <row r="387" spans="3:3" x14ac:dyDescent="0.25">
      <c r="C387" s="75"/>
    </row>
    <row r="388" spans="3:3" x14ac:dyDescent="0.25">
      <c r="C388" s="75"/>
    </row>
    <row r="389" spans="3:3" x14ac:dyDescent="0.25">
      <c r="C389" s="75"/>
    </row>
    <row r="390" spans="3:3" x14ac:dyDescent="0.25">
      <c r="C390" s="75"/>
    </row>
    <row r="391" spans="3:3" x14ac:dyDescent="0.25">
      <c r="C391" s="75"/>
    </row>
    <row r="392" spans="3:3" x14ac:dyDescent="0.25">
      <c r="C392" s="75"/>
    </row>
    <row r="393" spans="3:3" x14ac:dyDescent="0.25">
      <c r="C393" s="75"/>
    </row>
    <row r="394" spans="3:3" x14ac:dyDescent="0.25">
      <c r="C394" s="75"/>
    </row>
    <row r="395" spans="3:3" x14ac:dyDescent="0.25">
      <c r="C395" s="75"/>
    </row>
    <row r="396" spans="3:3" x14ac:dyDescent="0.25">
      <c r="C396" s="75"/>
    </row>
    <row r="397" spans="3:3" x14ac:dyDescent="0.25">
      <c r="C397" s="75"/>
    </row>
    <row r="398" spans="3:3" x14ac:dyDescent="0.25">
      <c r="C398" s="75"/>
    </row>
    <row r="399" spans="3:3" x14ac:dyDescent="0.25">
      <c r="C399" s="75"/>
    </row>
    <row r="400" spans="3:3" x14ac:dyDescent="0.25">
      <c r="C400" s="75"/>
    </row>
    <row r="401" spans="3:3" x14ac:dyDescent="0.25">
      <c r="C401" s="75"/>
    </row>
    <row r="402" spans="3:3" x14ac:dyDescent="0.25">
      <c r="C402" s="75"/>
    </row>
    <row r="403" spans="3:3" x14ac:dyDescent="0.25">
      <c r="C403" s="75"/>
    </row>
    <row r="404" spans="3:3" x14ac:dyDescent="0.25">
      <c r="C404" s="75"/>
    </row>
    <row r="405" spans="3:3" x14ac:dyDescent="0.25">
      <c r="C405" s="75"/>
    </row>
    <row r="406" spans="3:3" x14ac:dyDescent="0.25">
      <c r="C406" s="75"/>
    </row>
    <row r="407" spans="3:3" x14ac:dyDescent="0.25">
      <c r="C407" s="75"/>
    </row>
    <row r="408" spans="3:3" x14ac:dyDescent="0.25">
      <c r="C408" s="75"/>
    </row>
    <row r="409" spans="3:3" x14ac:dyDescent="0.25">
      <c r="C409" s="75"/>
    </row>
    <row r="410" spans="3:3" x14ac:dyDescent="0.25">
      <c r="C410" s="75"/>
    </row>
    <row r="411" spans="3:3" x14ac:dyDescent="0.25">
      <c r="C411" s="75"/>
    </row>
    <row r="412" spans="3:3" x14ac:dyDescent="0.25">
      <c r="C412" s="75"/>
    </row>
    <row r="413" spans="3:3" x14ac:dyDescent="0.25">
      <c r="C413" s="75"/>
    </row>
    <row r="414" spans="3:3" x14ac:dyDescent="0.25">
      <c r="C414" s="75"/>
    </row>
    <row r="415" spans="3:3" x14ac:dyDescent="0.25">
      <c r="C415" s="75"/>
    </row>
    <row r="416" spans="3:3" x14ac:dyDescent="0.25">
      <c r="C416" s="75"/>
    </row>
    <row r="417" spans="3:3" x14ac:dyDescent="0.25">
      <c r="C417" s="75"/>
    </row>
    <row r="418" spans="3:3" x14ac:dyDescent="0.25">
      <c r="C418" s="75"/>
    </row>
    <row r="419" spans="3:3" x14ac:dyDescent="0.25">
      <c r="C419" s="75"/>
    </row>
    <row r="420" spans="3:3" x14ac:dyDescent="0.25">
      <c r="C420" s="75"/>
    </row>
    <row r="421" spans="3:3" x14ac:dyDescent="0.25">
      <c r="C421" s="75"/>
    </row>
    <row r="422" spans="3:3" x14ac:dyDescent="0.25">
      <c r="C422" s="75"/>
    </row>
    <row r="423" spans="3:3" x14ac:dyDescent="0.25">
      <c r="C423" s="75"/>
    </row>
    <row r="424" spans="3:3" x14ac:dyDescent="0.25">
      <c r="C424" s="75"/>
    </row>
    <row r="425" spans="3:3" x14ac:dyDescent="0.25">
      <c r="C425" s="75"/>
    </row>
    <row r="426" spans="3:3" x14ac:dyDescent="0.25">
      <c r="C426" s="75"/>
    </row>
    <row r="427" spans="3:3" x14ac:dyDescent="0.25">
      <c r="C427" s="75"/>
    </row>
    <row r="428" spans="3:3" x14ac:dyDescent="0.25">
      <c r="C428" s="75"/>
    </row>
    <row r="429" spans="3:3" x14ac:dyDescent="0.25">
      <c r="C429" s="75"/>
    </row>
    <row r="430" spans="3:3" x14ac:dyDescent="0.25">
      <c r="C430" s="75"/>
    </row>
    <row r="431" spans="3:3" x14ac:dyDescent="0.25">
      <c r="C431" s="75"/>
    </row>
    <row r="432" spans="3:3" x14ac:dyDescent="0.25">
      <c r="C432" s="75"/>
    </row>
    <row r="433" spans="3:3" x14ac:dyDescent="0.25">
      <c r="C433" s="75"/>
    </row>
    <row r="434" spans="3:3" x14ac:dyDescent="0.25">
      <c r="C434" s="75"/>
    </row>
    <row r="435" spans="3:3" x14ac:dyDescent="0.25">
      <c r="C435" s="75"/>
    </row>
    <row r="436" spans="3:3" x14ac:dyDescent="0.25">
      <c r="C436" s="75"/>
    </row>
    <row r="437" spans="3:3" x14ac:dyDescent="0.25">
      <c r="C437" s="75"/>
    </row>
    <row r="438" spans="3:3" x14ac:dyDescent="0.25">
      <c r="C438" s="75"/>
    </row>
    <row r="439" spans="3:3" x14ac:dyDescent="0.25">
      <c r="C439" s="75"/>
    </row>
    <row r="440" spans="3:3" x14ac:dyDescent="0.25">
      <c r="C440" s="75"/>
    </row>
    <row r="441" spans="3:3" x14ac:dyDescent="0.25">
      <c r="C441" s="75"/>
    </row>
    <row r="442" spans="3:3" x14ac:dyDescent="0.25">
      <c r="C442" s="75"/>
    </row>
    <row r="443" spans="3:3" x14ac:dyDescent="0.25">
      <c r="C443" s="75"/>
    </row>
    <row r="444" spans="3:3" x14ac:dyDescent="0.25">
      <c r="C444" s="75"/>
    </row>
    <row r="445" spans="3:3" x14ac:dyDescent="0.25">
      <c r="C445" s="75"/>
    </row>
    <row r="446" spans="3:3" x14ac:dyDescent="0.25">
      <c r="C446" s="75"/>
    </row>
    <row r="447" spans="3:3" x14ac:dyDescent="0.25">
      <c r="C447" s="75"/>
    </row>
    <row r="448" spans="3:3" x14ac:dyDescent="0.25">
      <c r="C448" s="75"/>
    </row>
    <row r="449" spans="3:3" x14ac:dyDescent="0.25">
      <c r="C449" s="75"/>
    </row>
    <row r="450" spans="3:3" x14ac:dyDescent="0.25">
      <c r="C450" s="75"/>
    </row>
    <row r="451" spans="3:3" x14ac:dyDescent="0.25">
      <c r="C451" s="75"/>
    </row>
    <row r="452" spans="3:3" x14ac:dyDescent="0.25">
      <c r="C452" s="75"/>
    </row>
    <row r="453" spans="3:3" x14ac:dyDescent="0.25">
      <c r="C453" s="75"/>
    </row>
    <row r="454" spans="3:3" x14ac:dyDescent="0.25">
      <c r="C454" s="75"/>
    </row>
    <row r="455" spans="3:3" x14ac:dyDescent="0.25">
      <c r="C455" s="75"/>
    </row>
    <row r="456" spans="3:3" x14ac:dyDescent="0.25">
      <c r="C456" s="75"/>
    </row>
    <row r="457" spans="3:3" x14ac:dyDescent="0.25">
      <c r="C457" s="75"/>
    </row>
    <row r="458" spans="3:3" x14ac:dyDescent="0.25">
      <c r="C458" s="75"/>
    </row>
    <row r="459" spans="3:3" x14ac:dyDescent="0.25">
      <c r="C459" s="75"/>
    </row>
    <row r="460" spans="3:3" x14ac:dyDescent="0.25">
      <c r="C460" s="75"/>
    </row>
    <row r="461" spans="3:3" x14ac:dyDescent="0.25">
      <c r="C461" s="75"/>
    </row>
    <row r="462" spans="3:3" x14ac:dyDescent="0.25">
      <c r="C462" s="75"/>
    </row>
    <row r="463" spans="3:3" x14ac:dyDescent="0.25">
      <c r="C463" s="30"/>
    </row>
    <row r="464" spans="3:3" x14ac:dyDescent="0.25">
      <c r="C464" s="30"/>
    </row>
    <row r="465" spans="3:3" x14ac:dyDescent="0.25">
      <c r="C465" s="30"/>
    </row>
    <row r="466" spans="3:3" x14ac:dyDescent="0.25">
      <c r="C466" s="30"/>
    </row>
    <row r="467" spans="3:3" x14ac:dyDescent="0.25">
      <c r="C467" s="30"/>
    </row>
    <row r="468" spans="3:3" x14ac:dyDescent="0.25">
      <c r="C468" s="30"/>
    </row>
    <row r="469" spans="3:3" x14ac:dyDescent="0.25">
      <c r="C469" s="30"/>
    </row>
    <row r="470" spans="3:3" x14ac:dyDescent="0.25">
      <c r="C470" s="30"/>
    </row>
  </sheetData>
  <mergeCells count="1">
    <mergeCell ref="C1:I2"/>
  </mergeCells>
  <conditionalFormatting sqref="I1:I337">
    <cfRule type="cellIs" dxfId="10" priority="2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7">
    <tabColor theme="9" tint="0.39997558519241921"/>
  </sheetPr>
  <dimension ref="A1:J470"/>
  <sheetViews>
    <sheetView topLeftCell="A201" workbookViewId="0">
      <selection activeCell="H240" sqref="H240"/>
    </sheetView>
  </sheetViews>
  <sheetFormatPr defaultRowHeight="15" x14ac:dyDescent="0.25"/>
  <cols>
    <col min="5" max="5" width="10.28515625" style="17" bestFit="1" customWidth="1"/>
    <col min="6" max="6" width="11.7109375" bestFit="1" customWidth="1"/>
    <col min="8" max="8" width="10.140625" bestFit="1" customWidth="1"/>
    <col min="9" max="9" width="12.7109375" customWidth="1"/>
  </cols>
  <sheetData>
    <row r="1" spans="1:9" x14ac:dyDescent="0.25">
      <c r="A1" s="20" t="s">
        <v>0</v>
      </c>
      <c r="B1" s="25" t="s">
        <v>1</v>
      </c>
      <c r="C1" s="151">
        <v>45717</v>
      </c>
      <c r="D1" s="152"/>
      <c r="E1" s="153"/>
      <c r="F1" s="154"/>
      <c r="G1" s="155"/>
      <c r="H1" s="152"/>
      <c r="I1" s="152"/>
    </row>
    <row r="2" spans="1:9" x14ac:dyDescent="0.25">
      <c r="A2" s="21" t="s">
        <v>2</v>
      </c>
      <c r="B2" s="22" t="s">
        <v>3</v>
      </c>
      <c r="C2" s="152"/>
      <c r="D2" s="152"/>
      <c r="E2" s="153"/>
      <c r="F2" s="154"/>
      <c r="G2" s="155"/>
      <c r="H2" s="152"/>
      <c r="I2" s="152"/>
    </row>
    <row r="3" spans="1:9" ht="30" x14ac:dyDescent="0.25">
      <c r="A3" s="25"/>
      <c r="B3" s="25" t="s">
        <v>4</v>
      </c>
      <c r="C3" s="45" t="s">
        <v>5</v>
      </c>
      <c r="D3" s="25" t="s">
        <v>6</v>
      </c>
      <c r="E3" s="29" t="s">
        <v>7</v>
      </c>
      <c r="F3" s="24" t="s">
        <v>8</v>
      </c>
      <c r="G3" s="18" t="s">
        <v>9</v>
      </c>
      <c r="H3" s="25" t="s">
        <v>10</v>
      </c>
      <c r="I3" s="26" t="s">
        <v>11</v>
      </c>
    </row>
    <row r="4" spans="1:9" x14ac:dyDescent="0.25">
      <c r="A4" s="14"/>
      <c r="B4" s="1">
        <v>1</v>
      </c>
      <c r="C4" s="14"/>
      <c r="D4" s="25"/>
      <c r="E4" s="29">
        <v>1250</v>
      </c>
      <c r="F4" s="80">
        <v>1250</v>
      </c>
      <c r="G4" s="18" t="s">
        <v>248</v>
      </c>
      <c r="H4" s="18" t="s">
        <v>249</v>
      </c>
      <c r="I4" s="27">
        <f>фев.25!I4+F4-E4</f>
        <v>0</v>
      </c>
    </row>
    <row r="5" spans="1:9" x14ac:dyDescent="0.25">
      <c r="A5" s="1"/>
      <c r="B5" s="16">
        <v>2</v>
      </c>
      <c r="C5" s="14"/>
      <c r="D5" s="25"/>
      <c r="E5" s="59">
        <v>1250</v>
      </c>
      <c r="F5" s="80"/>
      <c r="G5" s="18"/>
      <c r="H5" s="18"/>
      <c r="I5" s="27">
        <f>фев.25!I5+F5-E5</f>
        <v>-3750</v>
      </c>
    </row>
    <row r="6" spans="1:9" x14ac:dyDescent="0.25">
      <c r="A6" s="1"/>
      <c r="B6" s="16">
        <v>3</v>
      </c>
      <c r="C6" s="14"/>
      <c r="D6" s="25"/>
      <c r="E6" s="29"/>
      <c r="F6" s="80"/>
      <c r="G6" s="18"/>
      <c r="H6" s="18"/>
      <c r="I6" s="27">
        <f>фев.25!I6+F6-E6</f>
        <v>0</v>
      </c>
    </row>
    <row r="7" spans="1:9" x14ac:dyDescent="0.25">
      <c r="A7" s="1"/>
      <c r="B7" s="16">
        <v>4</v>
      </c>
      <c r="C7" s="14"/>
      <c r="D7" s="25"/>
      <c r="E7" s="29">
        <v>1250</v>
      </c>
      <c r="F7" s="80"/>
      <c r="G7" s="18"/>
      <c r="H7" s="18"/>
      <c r="I7" s="27">
        <f>фев.25!I7+F7-E7</f>
        <v>0</v>
      </c>
    </row>
    <row r="8" spans="1:9" x14ac:dyDescent="0.25">
      <c r="A8" s="1"/>
      <c r="B8" s="16">
        <v>5</v>
      </c>
      <c r="C8" s="14"/>
      <c r="D8" s="25"/>
      <c r="E8" s="29">
        <v>1250</v>
      </c>
      <c r="F8" s="80">
        <v>2500</v>
      </c>
      <c r="G8" s="18" t="s">
        <v>379</v>
      </c>
      <c r="H8" s="18" t="s">
        <v>380</v>
      </c>
      <c r="I8" s="27">
        <f>фев.25!I8+F8-E8</f>
        <v>1250</v>
      </c>
    </row>
    <row r="9" spans="1:9" x14ac:dyDescent="0.25">
      <c r="A9" s="1"/>
      <c r="B9" s="16">
        <v>6</v>
      </c>
      <c r="C9" s="14"/>
      <c r="D9" s="25"/>
      <c r="E9" s="29">
        <v>1250</v>
      </c>
      <c r="F9" s="80"/>
      <c r="G9" s="18"/>
      <c r="H9" s="18"/>
      <c r="I9" s="27">
        <f>фев.25!I9+F9-E9</f>
        <v>-1250</v>
      </c>
    </row>
    <row r="10" spans="1:9" x14ac:dyDescent="0.25">
      <c r="A10" s="1"/>
      <c r="B10" s="16">
        <v>7</v>
      </c>
      <c r="C10" s="14"/>
      <c r="D10" s="25"/>
      <c r="E10" s="29">
        <v>1250</v>
      </c>
      <c r="F10" s="80">
        <v>3750</v>
      </c>
      <c r="G10" s="18" t="s">
        <v>324</v>
      </c>
      <c r="H10" s="18" t="s">
        <v>325</v>
      </c>
      <c r="I10" s="27">
        <f>фев.25!I10+F10-E10</f>
        <v>0</v>
      </c>
    </row>
    <row r="11" spans="1:9" x14ac:dyDescent="0.25">
      <c r="A11" s="1"/>
      <c r="B11" s="16">
        <v>8</v>
      </c>
      <c r="C11" s="14"/>
      <c r="D11" s="25"/>
      <c r="E11" s="29">
        <v>1250</v>
      </c>
      <c r="F11" s="80"/>
      <c r="G11" s="18"/>
      <c r="H11" s="18"/>
      <c r="I11" s="27">
        <f>фев.25!I11+F11-E11</f>
        <v>-3750</v>
      </c>
    </row>
    <row r="12" spans="1:9" x14ac:dyDescent="0.25">
      <c r="A12" s="1"/>
      <c r="B12" s="16">
        <v>9</v>
      </c>
      <c r="C12" s="14"/>
      <c r="D12" s="25"/>
      <c r="E12" s="29">
        <v>1250</v>
      </c>
      <c r="F12" s="80"/>
      <c r="G12" s="18"/>
      <c r="H12" s="18"/>
      <c r="I12" s="27">
        <f>фев.25!I12+F12-E12</f>
        <v>11250</v>
      </c>
    </row>
    <row r="13" spans="1:9" x14ac:dyDescent="0.25">
      <c r="A13" s="1"/>
      <c r="B13" s="16">
        <v>10</v>
      </c>
      <c r="C13" s="14"/>
      <c r="D13" s="25"/>
      <c r="E13" s="29">
        <v>1250</v>
      </c>
      <c r="F13" s="80">
        <v>1250</v>
      </c>
      <c r="G13" s="18" t="s">
        <v>320</v>
      </c>
      <c r="H13" s="18" t="s">
        <v>317</v>
      </c>
      <c r="I13" s="27">
        <f>фев.25!I13+F13-E13</f>
        <v>1250</v>
      </c>
    </row>
    <row r="14" spans="1:9" x14ac:dyDescent="0.25">
      <c r="A14" s="1"/>
      <c r="B14" s="16">
        <v>11</v>
      </c>
      <c r="C14" s="14"/>
      <c r="D14" s="25"/>
      <c r="E14" s="29">
        <v>1250</v>
      </c>
      <c r="F14" s="80">
        <v>1250</v>
      </c>
      <c r="G14" s="18" t="s">
        <v>367</v>
      </c>
      <c r="H14" s="18" t="s">
        <v>368</v>
      </c>
      <c r="I14" s="27">
        <f>фев.25!I14+F14-E14</f>
        <v>0</v>
      </c>
    </row>
    <row r="15" spans="1:9" x14ac:dyDescent="0.25">
      <c r="A15" s="2"/>
      <c r="B15" s="16">
        <v>12</v>
      </c>
      <c r="C15" s="14"/>
      <c r="D15" s="25"/>
      <c r="E15" s="29">
        <v>1250</v>
      </c>
      <c r="F15" s="80">
        <v>1250</v>
      </c>
      <c r="G15" s="18" t="s">
        <v>256</v>
      </c>
      <c r="H15" s="18" t="s">
        <v>255</v>
      </c>
      <c r="I15" s="27">
        <f>фев.25!I15+F15-E15</f>
        <v>0</v>
      </c>
    </row>
    <row r="16" spans="1:9" x14ac:dyDescent="0.25">
      <c r="A16" s="1"/>
      <c r="B16" s="16">
        <v>13</v>
      </c>
      <c r="C16" s="14"/>
      <c r="D16" s="25"/>
      <c r="E16" s="29">
        <v>1250</v>
      </c>
      <c r="F16" s="80"/>
      <c r="G16" s="18"/>
      <c r="H16" s="18"/>
      <c r="I16" s="27">
        <f>фев.25!I16+F16-E16</f>
        <v>-3750</v>
      </c>
    </row>
    <row r="17" spans="1:9" x14ac:dyDescent="0.25">
      <c r="A17" s="1"/>
      <c r="B17" s="16">
        <v>14</v>
      </c>
      <c r="C17" s="14"/>
      <c r="D17" s="25"/>
      <c r="E17" s="29">
        <v>1250</v>
      </c>
      <c r="F17" s="80">
        <v>1400</v>
      </c>
      <c r="G17" s="18" t="s">
        <v>265</v>
      </c>
      <c r="H17" s="18" t="s">
        <v>264</v>
      </c>
      <c r="I17" s="27">
        <f>фев.25!I17+F17-E17</f>
        <v>500</v>
      </c>
    </row>
    <row r="18" spans="1:9" x14ac:dyDescent="0.25">
      <c r="A18" s="1"/>
      <c r="B18" s="16" t="s">
        <v>20</v>
      </c>
      <c r="C18" s="14"/>
      <c r="D18" s="25"/>
      <c r="E18" s="29">
        <v>1250</v>
      </c>
      <c r="F18" s="80">
        <v>3750</v>
      </c>
      <c r="G18" s="18" t="s">
        <v>286</v>
      </c>
      <c r="H18" s="18" t="s">
        <v>275</v>
      </c>
      <c r="I18" s="27">
        <f>фев.25!I18+F18-E18</f>
        <v>2250</v>
      </c>
    </row>
    <row r="19" spans="1:9" x14ac:dyDescent="0.25">
      <c r="A19" s="1"/>
      <c r="B19" s="16" t="s">
        <v>15</v>
      </c>
      <c r="C19" s="14"/>
      <c r="D19" s="25"/>
      <c r="E19" s="29">
        <v>1250</v>
      </c>
      <c r="F19" s="80">
        <v>3750</v>
      </c>
      <c r="G19" s="18" t="s">
        <v>286</v>
      </c>
      <c r="H19" s="18" t="s">
        <v>275</v>
      </c>
      <c r="I19" s="27">
        <f>фев.25!I19+F19-E19</f>
        <v>2250</v>
      </c>
    </row>
    <row r="20" spans="1:9" x14ac:dyDescent="0.25">
      <c r="A20" s="1"/>
      <c r="B20" s="16" t="s">
        <v>19</v>
      </c>
      <c r="C20" s="14"/>
      <c r="D20" s="25"/>
      <c r="E20" s="29">
        <v>1250</v>
      </c>
      <c r="F20" s="80"/>
      <c r="G20" s="18"/>
      <c r="H20" s="18"/>
      <c r="I20" s="27">
        <f>фев.25!I20+F20-E20</f>
        <v>-3750</v>
      </c>
    </row>
    <row r="21" spans="1:9" x14ac:dyDescent="0.25">
      <c r="A21" s="1"/>
      <c r="B21" s="16">
        <v>15</v>
      </c>
      <c r="C21" s="14"/>
      <c r="D21" s="25"/>
      <c r="E21" s="29">
        <v>1250</v>
      </c>
      <c r="F21" s="80">
        <v>1250</v>
      </c>
      <c r="G21" s="18" t="s">
        <v>260</v>
      </c>
      <c r="H21" s="18" t="s">
        <v>255</v>
      </c>
      <c r="I21" s="27">
        <f>фев.25!I21+F21-E21</f>
        <v>1250</v>
      </c>
    </row>
    <row r="22" spans="1:9" x14ac:dyDescent="0.25">
      <c r="A22" s="1"/>
      <c r="B22" s="16" t="s">
        <v>17</v>
      </c>
      <c r="C22" s="14"/>
      <c r="D22" s="25"/>
      <c r="E22" s="29">
        <v>1250</v>
      </c>
      <c r="F22" s="80">
        <v>500</v>
      </c>
      <c r="G22" s="18" t="s">
        <v>221</v>
      </c>
      <c r="H22" s="18" t="s">
        <v>222</v>
      </c>
      <c r="I22" s="27">
        <f>фев.25!I22+F22-E22</f>
        <v>-3250</v>
      </c>
    </row>
    <row r="23" spans="1:9" x14ac:dyDescent="0.25">
      <c r="A23" s="1"/>
      <c r="B23" s="16" t="s">
        <v>27</v>
      </c>
      <c r="C23" s="14"/>
      <c r="D23" s="25"/>
      <c r="E23" s="29">
        <v>1250</v>
      </c>
      <c r="F23" s="80"/>
      <c r="G23" s="18"/>
      <c r="H23" s="18"/>
      <c r="I23" s="27">
        <f>фев.25!I23+F23-E23</f>
        <v>-3750</v>
      </c>
    </row>
    <row r="24" spans="1:9" x14ac:dyDescent="0.25">
      <c r="A24" s="1"/>
      <c r="B24" s="16">
        <v>16</v>
      </c>
      <c r="C24" s="14"/>
      <c r="D24" s="25"/>
      <c r="E24" s="29">
        <v>1250</v>
      </c>
      <c r="F24" s="80">
        <v>1250</v>
      </c>
      <c r="G24" s="18" t="s">
        <v>330</v>
      </c>
      <c r="H24" s="18" t="s">
        <v>329</v>
      </c>
      <c r="I24" s="27">
        <f>фев.25!I24+F24-E24</f>
        <v>0</v>
      </c>
    </row>
    <row r="25" spans="1:9" x14ac:dyDescent="0.25">
      <c r="A25" s="1"/>
      <c r="B25" s="16">
        <v>17</v>
      </c>
      <c r="C25" s="14"/>
      <c r="D25" s="25"/>
      <c r="E25" s="29">
        <v>1250</v>
      </c>
      <c r="F25" s="80"/>
      <c r="G25" s="18"/>
      <c r="H25" s="18"/>
      <c r="I25" s="27">
        <f>фев.25!I25+F25-E25</f>
        <v>-3750</v>
      </c>
    </row>
    <row r="26" spans="1:9" x14ac:dyDescent="0.25">
      <c r="A26" s="1"/>
      <c r="B26" s="16">
        <v>18</v>
      </c>
      <c r="C26" s="14"/>
      <c r="D26" s="25"/>
      <c r="E26" s="29">
        <v>1250</v>
      </c>
      <c r="F26" s="80">
        <v>4250</v>
      </c>
      <c r="G26" s="18" t="s">
        <v>296</v>
      </c>
      <c r="H26" s="18" t="s">
        <v>288</v>
      </c>
      <c r="I26" s="27">
        <f>фев.25!I26+F26-E26</f>
        <v>10500</v>
      </c>
    </row>
    <row r="27" spans="1:9" x14ac:dyDescent="0.25">
      <c r="A27" s="15"/>
      <c r="B27" s="16">
        <v>19</v>
      </c>
      <c r="C27" s="14"/>
      <c r="D27" s="25"/>
      <c r="E27" s="29">
        <v>1250</v>
      </c>
      <c r="F27" s="80">
        <v>1250</v>
      </c>
      <c r="G27" s="18" t="s">
        <v>216</v>
      </c>
      <c r="H27" s="18" t="s">
        <v>217</v>
      </c>
      <c r="I27" s="27">
        <f>фев.25!I27+F274-E27</f>
        <v>0</v>
      </c>
    </row>
    <row r="28" spans="1:9" x14ac:dyDescent="0.25">
      <c r="A28" s="15"/>
      <c r="B28" s="16">
        <v>20</v>
      </c>
      <c r="C28" s="14"/>
      <c r="D28" s="25"/>
      <c r="E28" s="29">
        <v>1250</v>
      </c>
      <c r="F28" s="80">
        <v>1250</v>
      </c>
      <c r="G28" s="18" t="s">
        <v>434</v>
      </c>
      <c r="H28" s="18" t="s">
        <v>272</v>
      </c>
      <c r="I28" s="27">
        <f>фев.25!I28+F28-E28</f>
        <v>-1250</v>
      </c>
    </row>
    <row r="29" spans="1:9" x14ac:dyDescent="0.25">
      <c r="A29" s="2"/>
      <c r="B29" s="16">
        <v>21</v>
      </c>
      <c r="C29" s="14"/>
      <c r="D29" s="25"/>
      <c r="E29" s="29">
        <v>1250</v>
      </c>
      <c r="F29" s="80">
        <v>1250</v>
      </c>
      <c r="G29" s="18" t="s">
        <v>347</v>
      </c>
      <c r="H29" s="18" t="s">
        <v>348</v>
      </c>
      <c r="I29" s="27">
        <f>фев.25!I29+F29-E29</f>
        <v>0</v>
      </c>
    </row>
    <row r="30" spans="1:9" x14ac:dyDescent="0.25">
      <c r="A30" s="15"/>
      <c r="B30" s="16">
        <v>22</v>
      </c>
      <c r="C30" s="14"/>
      <c r="D30" s="25"/>
      <c r="E30" s="29">
        <v>1250</v>
      </c>
      <c r="F30" s="80">
        <v>3750</v>
      </c>
      <c r="G30" s="18" t="s">
        <v>284</v>
      </c>
      <c r="H30" s="18" t="s">
        <v>275</v>
      </c>
      <c r="I30" s="27">
        <f>фев.25!I30+F30-E30</f>
        <v>0</v>
      </c>
    </row>
    <row r="31" spans="1:9" x14ac:dyDescent="0.25">
      <c r="A31" s="1"/>
      <c r="B31" s="16">
        <v>23</v>
      </c>
      <c r="C31" s="14"/>
      <c r="D31" s="25"/>
      <c r="E31" s="29">
        <v>1250</v>
      </c>
      <c r="F31" s="80">
        <v>1250</v>
      </c>
      <c r="G31" s="18" t="s">
        <v>219</v>
      </c>
      <c r="H31" s="18" t="s">
        <v>217</v>
      </c>
      <c r="I31" s="27">
        <f>фев.25!I31+F31-E31</f>
        <v>-1250</v>
      </c>
    </row>
    <row r="32" spans="1:9" x14ac:dyDescent="0.25">
      <c r="A32" s="1"/>
      <c r="B32" s="16">
        <v>24</v>
      </c>
      <c r="C32" s="14"/>
      <c r="D32" s="25"/>
      <c r="E32" s="29">
        <v>1250</v>
      </c>
      <c r="F32" s="80">
        <v>1250</v>
      </c>
      <c r="G32" s="18" t="s">
        <v>319</v>
      </c>
      <c r="H32" s="18" t="s">
        <v>317</v>
      </c>
      <c r="I32" s="27">
        <f>фев.25!I32+F32-E32</f>
        <v>0</v>
      </c>
    </row>
    <row r="33" spans="1:9" x14ac:dyDescent="0.25">
      <c r="A33" s="2"/>
      <c r="B33" s="16">
        <v>25</v>
      </c>
      <c r="C33" s="14"/>
      <c r="D33" s="25"/>
      <c r="E33" s="29">
        <v>1250</v>
      </c>
      <c r="F33" s="80">
        <v>12000</v>
      </c>
      <c r="G33" s="18" t="s">
        <v>341</v>
      </c>
      <c r="H33" s="18" t="s">
        <v>333</v>
      </c>
      <c r="I33" s="27">
        <f>фев.25!I33+F33-E33</f>
        <v>8250</v>
      </c>
    </row>
    <row r="34" spans="1:9" x14ac:dyDescent="0.25">
      <c r="A34" s="1"/>
      <c r="B34" s="16">
        <v>26</v>
      </c>
      <c r="C34" s="14"/>
      <c r="D34" s="25"/>
      <c r="E34" s="29">
        <v>1250</v>
      </c>
      <c r="F34" s="80"/>
      <c r="G34" s="18"/>
      <c r="H34" s="18"/>
      <c r="I34" s="27">
        <f>фев.25!I34+F34-E34</f>
        <v>-3750</v>
      </c>
    </row>
    <row r="35" spans="1:9" x14ac:dyDescent="0.25">
      <c r="A35" s="1"/>
      <c r="B35" s="16" t="s">
        <v>54</v>
      </c>
      <c r="C35" s="14"/>
      <c r="D35" s="25"/>
      <c r="E35" s="29">
        <v>1250</v>
      </c>
      <c r="F35" s="80">
        <v>5000</v>
      </c>
      <c r="G35" s="18" t="s">
        <v>267</v>
      </c>
      <c r="H35" s="18" t="s">
        <v>264</v>
      </c>
      <c r="I35" s="27">
        <f>фев.25!I35+F35-E35</f>
        <v>1250</v>
      </c>
    </row>
    <row r="36" spans="1:9" x14ac:dyDescent="0.25">
      <c r="A36" s="1"/>
      <c r="B36" s="16">
        <v>27</v>
      </c>
      <c r="C36" s="14"/>
      <c r="D36" s="25"/>
      <c r="E36" s="29">
        <v>1250</v>
      </c>
      <c r="F36" s="80"/>
      <c r="G36" s="18"/>
      <c r="H36" s="18"/>
      <c r="I36" s="27">
        <f>фев.25!I36+F36-E36</f>
        <v>-1250</v>
      </c>
    </row>
    <row r="37" spans="1:9" x14ac:dyDescent="0.25">
      <c r="A37" s="1"/>
      <c r="B37" s="16">
        <v>28</v>
      </c>
      <c r="C37" s="14"/>
      <c r="D37" s="25"/>
      <c r="E37" s="29">
        <v>1250</v>
      </c>
      <c r="F37" s="80">
        <v>1250</v>
      </c>
      <c r="G37" s="18" t="s">
        <v>236</v>
      </c>
      <c r="H37" s="18" t="s">
        <v>234</v>
      </c>
      <c r="I37" s="27">
        <f>фев.25!I37+F37-E37</f>
        <v>-1250</v>
      </c>
    </row>
    <row r="38" spans="1:9" x14ac:dyDescent="0.25">
      <c r="A38" s="15"/>
      <c r="B38" s="16" t="s">
        <v>28</v>
      </c>
      <c r="C38" s="65"/>
      <c r="D38" s="25"/>
      <c r="E38" s="29">
        <v>1250</v>
      </c>
      <c r="F38" s="80">
        <v>1250</v>
      </c>
      <c r="G38" s="18" t="s">
        <v>322</v>
      </c>
      <c r="H38" s="18" t="s">
        <v>317</v>
      </c>
      <c r="I38" s="27">
        <f>фев.25!I38+F38-E38</f>
        <v>-1250</v>
      </c>
    </row>
    <row r="39" spans="1:9" x14ac:dyDescent="0.25">
      <c r="A39" s="15"/>
      <c r="B39" s="16"/>
      <c r="C39" s="65"/>
      <c r="D39" s="25"/>
      <c r="E39" s="29"/>
      <c r="F39" s="80"/>
      <c r="G39" s="18"/>
      <c r="H39" s="18"/>
      <c r="I39" s="27">
        <f>фев.25!I39+F39-E39</f>
        <v>0</v>
      </c>
    </row>
    <row r="40" spans="1:9" x14ac:dyDescent="0.25">
      <c r="A40" s="15"/>
      <c r="B40" s="16">
        <v>31</v>
      </c>
      <c r="C40" s="14"/>
      <c r="D40" s="25"/>
      <c r="E40" s="29">
        <v>1250</v>
      </c>
      <c r="F40" s="80">
        <v>2500</v>
      </c>
      <c r="G40" s="18" t="s">
        <v>381</v>
      </c>
      <c r="H40" s="18" t="s">
        <v>378</v>
      </c>
      <c r="I40" s="27">
        <f>фев.25!I40+F40-E40</f>
        <v>-1250</v>
      </c>
    </row>
    <row r="41" spans="1:9" x14ac:dyDescent="0.25">
      <c r="A41" s="15"/>
      <c r="B41" s="16">
        <v>32</v>
      </c>
      <c r="C41" s="14"/>
      <c r="D41" s="25"/>
      <c r="E41" s="29">
        <v>1250</v>
      </c>
      <c r="F41" s="80"/>
      <c r="G41" s="18"/>
      <c r="H41" s="18"/>
      <c r="I41" s="27">
        <f>фев.25!I41+F41-E41</f>
        <v>-3750</v>
      </c>
    </row>
    <row r="42" spans="1:9" x14ac:dyDescent="0.25">
      <c r="A42" s="2"/>
      <c r="B42" s="16">
        <v>33</v>
      </c>
      <c r="C42" s="14"/>
      <c r="D42" s="25"/>
      <c r="E42" s="29">
        <v>1250</v>
      </c>
      <c r="F42" s="80">
        <v>1250</v>
      </c>
      <c r="G42" s="18" t="s">
        <v>243</v>
      </c>
      <c r="H42" s="18" t="s">
        <v>234</v>
      </c>
      <c r="I42" s="27">
        <f>фев.25!I42+F42-E42</f>
        <v>0</v>
      </c>
    </row>
    <row r="43" spans="1:9" x14ac:dyDescent="0.25">
      <c r="A43" s="1"/>
      <c r="B43" s="16">
        <v>34</v>
      </c>
      <c r="C43" s="14"/>
      <c r="D43" s="25"/>
      <c r="E43" s="29">
        <v>1250</v>
      </c>
      <c r="F43" s="80">
        <v>2500</v>
      </c>
      <c r="G43" s="18" t="s">
        <v>377</v>
      </c>
      <c r="H43" s="18" t="s">
        <v>378</v>
      </c>
      <c r="I43" s="27">
        <f>фев.25!I43+F43-E43</f>
        <v>-1250</v>
      </c>
    </row>
    <row r="44" spans="1:9" x14ac:dyDescent="0.25">
      <c r="A44" s="15"/>
      <c r="B44" s="16">
        <v>35</v>
      </c>
      <c r="C44" s="65"/>
      <c r="D44" s="25"/>
      <c r="E44" s="29">
        <v>1250</v>
      </c>
      <c r="F44" s="80"/>
      <c r="G44" s="18"/>
      <c r="H44" s="18"/>
      <c r="I44" s="27">
        <f>фев.25!I44+F44-E44</f>
        <v>-3750</v>
      </c>
    </row>
    <row r="45" spans="1:9" x14ac:dyDescent="0.25">
      <c r="A45" s="15"/>
      <c r="B45" s="16">
        <v>36</v>
      </c>
      <c r="C45" s="65"/>
      <c r="D45" s="25"/>
      <c r="E45" s="29">
        <v>1250</v>
      </c>
      <c r="F45" s="80">
        <v>2500</v>
      </c>
      <c r="G45" s="18" t="s">
        <v>302</v>
      </c>
      <c r="H45" s="18" t="s">
        <v>299</v>
      </c>
      <c r="I45" s="27">
        <f>фев.25!I45+F45-E45</f>
        <v>5950</v>
      </c>
    </row>
    <row r="46" spans="1:9" x14ac:dyDescent="0.25">
      <c r="A46" s="3"/>
      <c r="B46" s="16">
        <v>37</v>
      </c>
      <c r="C46" s="14"/>
      <c r="D46" s="25"/>
      <c r="E46" s="29">
        <v>1250</v>
      </c>
      <c r="F46" s="80"/>
      <c r="G46" s="18"/>
      <c r="H46" s="18"/>
      <c r="I46" s="27">
        <f>фев.25!I46+F46-E46</f>
        <v>-1250</v>
      </c>
    </row>
    <row r="47" spans="1:9" x14ac:dyDescent="0.25">
      <c r="A47" s="1"/>
      <c r="B47" s="16">
        <v>38</v>
      </c>
      <c r="C47" s="65"/>
      <c r="D47" s="25"/>
      <c r="E47" s="29">
        <v>1250</v>
      </c>
      <c r="F47" s="80"/>
      <c r="G47" s="18"/>
      <c r="H47" s="18"/>
      <c r="I47" s="27">
        <f>фев.25!I47+F47-E47</f>
        <v>-3750</v>
      </c>
    </row>
    <row r="48" spans="1:9" x14ac:dyDescent="0.25">
      <c r="A48" s="1"/>
      <c r="B48" s="16">
        <v>39</v>
      </c>
      <c r="C48" s="14"/>
      <c r="D48" s="25"/>
      <c r="E48" s="29">
        <v>1250</v>
      </c>
      <c r="F48" s="80"/>
      <c r="G48" s="18"/>
      <c r="H48" s="18"/>
      <c r="I48" s="27">
        <f>фев.25!I48+F48-E48</f>
        <v>-3750</v>
      </c>
    </row>
    <row r="49" spans="1:9" x14ac:dyDescent="0.25">
      <c r="A49" s="1"/>
      <c r="B49" s="16">
        <v>40</v>
      </c>
      <c r="C49" s="14"/>
      <c r="D49" s="25"/>
      <c r="E49" s="59">
        <v>1250</v>
      </c>
      <c r="F49" s="80"/>
      <c r="G49" s="18"/>
      <c r="H49" s="18"/>
      <c r="I49" s="27">
        <f>фев.25!I49+F49-E49</f>
        <v>-3750</v>
      </c>
    </row>
    <row r="50" spans="1:9" x14ac:dyDescent="0.25">
      <c r="A50" s="1"/>
      <c r="B50" s="16">
        <v>41</v>
      </c>
      <c r="C50" s="14"/>
      <c r="D50" s="25"/>
      <c r="E50" s="29">
        <v>1250</v>
      </c>
      <c r="F50" s="80"/>
      <c r="G50" s="18"/>
      <c r="H50" s="18"/>
      <c r="I50" s="27">
        <f>фев.25!I50+F50-E50</f>
        <v>-3750</v>
      </c>
    </row>
    <row r="51" spans="1:9" x14ac:dyDescent="0.25">
      <c r="A51" s="1"/>
      <c r="B51" s="16">
        <v>42</v>
      </c>
      <c r="C51" s="14"/>
      <c r="D51" s="25"/>
      <c r="E51" s="29">
        <v>1250</v>
      </c>
      <c r="F51" s="80"/>
      <c r="G51" s="18"/>
      <c r="H51" s="18"/>
      <c r="I51" s="27">
        <f>фев.25!I51+F51-E51</f>
        <v>-3750</v>
      </c>
    </row>
    <row r="52" spans="1:9" x14ac:dyDescent="0.25">
      <c r="A52" s="1"/>
      <c r="B52" s="16">
        <v>43</v>
      </c>
      <c r="C52" s="14"/>
      <c r="D52" s="25"/>
      <c r="E52" s="29">
        <v>1250</v>
      </c>
      <c r="F52" s="80">
        <v>1250</v>
      </c>
      <c r="G52" s="18" t="s">
        <v>323</v>
      </c>
      <c r="H52" s="18" t="s">
        <v>317</v>
      </c>
      <c r="I52" s="27">
        <f>фев.25!I52+F52-E52</f>
        <v>-2500</v>
      </c>
    </row>
    <row r="53" spans="1:9" x14ac:dyDescent="0.25">
      <c r="A53" s="1"/>
      <c r="B53" s="16">
        <v>44</v>
      </c>
      <c r="C53" s="14"/>
      <c r="D53" s="16"/>
      <c r="E53" s="29">
        <v>1250</v>
      </c>
      <c r="F53" s="80"/>
      <c r="G53" s="18"/>
      <c r="H53" s="18"/>
      <c r="I53" s="27">
        <f>фев.25!I53+F53-E53</f>
        <v>-3750</v>
      </c>
    </row>
    <row r="54" spans="1:9" x14ac:dyDescent="0.25">
      <c r="A54" s="2"/>
      <c r="B54" s="16">
        <v>45</v>
      </c>
      <c r="C54" s="14"/>
      <c r="D54" s="25"/>
      <c r="E54" s="29">
        <v>1250</v>
      </c>
      <c r="F54" s="80">
        <v>1250</v>
      </c>
      <c r="G54" s="18" t="s">
        <v>300</v>
      </c>
      <c r="H54" s="18" t="s">
        <v>299</v>
      </c>
      <c r="I54" s="27">
        <f>фев.25!I54+F54-E54</f>
        <v>0</v>
      </c>
    </row>
    <row r="55" spans="1:9" x14ac:dyDescent="0.25">
      <c r="A55" s="1"/>
      <c r="B55" s="16">
        <v>46</v>
      </c>
      <c r="C55" s="14"/>
      <c r="D55" s="25"/>
      <c r="E55" s="29">
        <v>1250</v>
      </c>
      <c r="F55" s="80">
        <v>1250</v>
      </c>
      <c r="G55" s="18" t="s">
        <v>244</v>
      </c>
      <c r="H55" s="18" t="s">
        <v>234</v>
      </c>
      <c r="I55" s="27">
        <f>фев.25!I55+F55-E55</f>
        <v>-1250</v>
      </c>
    </row>
    <row r="56" spans="1:9" x14ac:dyDescent="0.25">
      <c r="A56" s="2"/>
      <c r="B56" s="16">
        <v>47</v>
      </c>
      <c r="C56" s="14"/>
      <c r="D56" s="25"/>
      <c r="E56" s="29">
        <v>1250</v>
      </c>
      <c r="F56" s="80">
        <v>1250</v>
      </c>
      <c r="G56" s="18" t="s">
        <v>384</v>
      </c>
      <c r="H56" s="18" t="s">
        <v>383</v>
      </c>
      <c r="I56" s="27">
        <f>фев.25!I56+F56-E56</f>
        <v>-1250</v>
      </c>
    </row>
    <row r="57" spans="1:9" x14ac:dyDescent="0.25">
      <c r="A57" s="1"/>
      <c r="B57" s="16">
        <v>48</v>
      </c>
      <c r="C57" s="14"/>
      <c r="D57" s="25"/>
      <c r="E57" s="29">
        <v>1250</v>
      </c>
      <c r="F57" s="80"/>
      <c r="G57" s="18"/>
      <c r="H57" s="18"/>
      <c r="I57" s="27">
        <f>фев.25!I57+F57-E57</f>
        <v>1250</v>
      </c>
    </row>
    <row r="58" spans="1:9" x14ac:dyDescent="0.25">
      <c r="A58" s="15"/>
      <c r="B58" s="16">
        <v>49</v>
      </c>
      <c r="C58" s="14"/>
      <c r="D58" s="25"/>
      <c r="E58" s="29">
        <v>1250</v>
      </c>
      <c r="F58" s="80">
        <v>3750</v>
      </c>
      <c r="G58" s="18" t="s">
        <v>346</v>
      </c>
      <c r="H58" s="18" t="s">
        <v>343</v>
      </c>
      <c r="I58" s="27">
        <f>фев.25!I58+F58-E58</f>
        <v>0</v>
      </c>
    </row>
    <row r="59" spans="1:9" x14ac:dyDescent="0.25">
      <c r="A59" s="15"/>
      <c r="B59" s="16">
        <v>50</v>
      </c>
      <c r="C59" s="14"/>
      <c r="D59" s="25"/>
      <c r="E59" s="29">
        <v>1250</v>
      </c>
      <c r="F59" s="80"/>
      <c r="G59" s="18"/>
      <c r="H59" s="18"/>
      <c r="I59" s="27">
        <f>фев.25!I59+F59-E59</f>
        <v>-3750</v>
      </c>
    </row>
    <row r="60" spans="1:9" x14ac:dyDescent="0.25">
      <c r="A60" s="1"/>
      <c r="B60" s="16">
        <v>51.52</v>
      </c>
      <c r="C60" s="14"/>
      <c r="D60" s="25"/>
      <c r="E60" s="29">
        <v>1250</v>
      </c>
      <c r="F60" s="80"/>
      <c r="G60" s="18"/>
      <c r="H60" s="18"/>
      <c r="I60" s="27">
        <f>фев.25!I60+F60-E60</f>
        <v>-2500</v>
      </c>
    </row>
    <row r="61" spans="1:9" x14ac:dyDescent="0.25">
      <c r="A61" s="15"/>
      <c r="B61" s="16">
        <v>53</v>
      </c>
      <c r="C61" s="14"/>
      <c r="D61" s="25"/>
      <c r="E61" s="29">
        <v>1250</v>
      </c>
      <c r="F61" s="80"/>
      <c r="G61" s="18"/>
      <c r="H61" s="18"/>
      <c r="I61" s="27">
        <f>фев.25!I61+F61-E61</f>
        <v>-1250</v>
      </c>
    </row>
    <row r="62" spans="1:9" x14ac:dyDescent="0.25">
      <c r="A62" s="15"/>
      <c r="B62" s="16">
        <v>54.55</v>
      </c>
      <c r="C62" s="14"/>
      <c r="D62" s="25"/>
      <c r="E62" s="29">
        <v>1250</v>
      </c>
      <c r="F62" s="80">
        <v>1250</v>
      </c>
      <c r="G62" s="18" t="s">
        <v>382</v>
      </c>
      <c r="H62" s="18" t="s">
        <v>383</v>
      </c>
      <c r="I62" s="27">
        <f>фев.25!I62+F62-E62</f>
        <v>-1250</v>
      </c>
    </row>
    <row r="63" spans="1:9" x14ac:dyDescent="0.25">
      <c r="A63" s="1"/>
      <c r="B63" s="16">
        <v>56</v>
      </c>
      <c r="C63" s="14"/>
      <c r="D63" s="25"/>
      <c r="E63" s="59">
        <v>1250</v>
      </c>
      <c r="F63" s="80"/>
      <c r="G63" s="18"/>
      <c r="H63" s="18"/>
      <c r="I63" s="27">
        <f>фев.25!I63+F63-E63</f>
        <v>-3750</v>
      </c>
    </row>
    <row r="64" spans="1:9" x14ac:dyDescent="0.25">
      <c r="A64" s="1"/>
      <c r="B64" s="16">
        <v>57</v>
      </c>
      <c r="C64" s="14"/>
      <c r="D64" s="25"/>
      <c r="E64" s="59">
        <v>1250</v>
      </c>
      <c r="F64" s="80"/>
      <c r="G64" s="18"/>
      <c r="H64" s="18"/>
      <c r="I64" s="27">
        <f>фев.25!I64+F64-E64</f>
        <v>5250</v>
      </c>
    </row>
    <row r="65" spans="1:9" x14ac:dyDescent="0.25">
      <c r="A65" s="1"/>
      <c r="B65" s="16" t="s">
        <v>52</v>
      </c>
      <c r="C65" s="14"/>
      <c r="D65" s="25"/>
      <c r="E65" s="59">
        <v>1250</v>
      </c>
      <c r="F65" s="80"/>
      <c r="G65" s="18"/>
      <c r="H65" s="18"/>
      <c r="I65" s="27">
        <f>фев.25!I65+F65-E65</f>
        <v>2500</v>
      </c>
    </row>
    <row r="66" spans="1:9" x14ac:dyDescent="0.25">
      <c r="A66" s="1"/>
      <c r="B66" s="16">
        <v>58</v>
      </c>
      <c r="C66" s="14"/>
      <c r="D66" s="25"/>
      <c r="E66" s="59">
        <v>1250</v>
      </c>
      <c r="F66" s="80">
        <v>2500</v>
      </c>
      <c r="G66" s="18" t="s">
        <v>360</v>
      </c>
      <c r="H66" s="18" t="s">
        <v>361</v>
      </c>
      <c r="I66" s="27">
        <f>фев.25!I66+F66-E66</f>
        <v>2500</v>
      </c>
    </row>
    <row r="67" spans="1:9" x14ac:dyDescent="0.25">
      <c r="A67" s="1"/>
      <c r="B67" s="16">
        <v>59</v>
      </c>
      <c r="C67" s="14"/>
      <c r="D67" s="25"/>
      <c r="E67" s="59">
        <v>1250</v>
      </c>
      <c r="F67" s="80">
        <v>1250</v>
      </c>
      <c r="G67" s="18" t="s">
        <v>250</v>
      </c>
      <c r="H67" s="18" t="s">
        <v>249</v>
      </c>
      <c r="I67" s="27">
        <f>фев.25!I67+F67-E67</f>
        <v>0</v>
      </c>
    </row>
    <row r="68" spans="1:9" x14ac:dyDescent="0.25">
      <c r="A68" s="1"/>
      <c r="B68" s="16">
        <v>60</v>
      </c>
      <c r="C68" s="14"/>
      <c r="D68" s="25"/>
      <c r="E68" s="59">
        <v>1250</v>
      </c>
      <c r="F68" s="80"/>
      <c r="G68" s="18"/>
      <c r="H68" s="18"/>
      <c r="I68" s="27">
        <f>фев.25!I68+F68-E68</f>
        <v>-3750</v>
      </c>
    </row>
    <row r="69" spans="1:9" x14ac:dyDescent="0.25">
      <c r="A69" s="1"/>
      <c r="B69" s="16">
        <v>61</v>
      </c>
      <c r="C69" s="14"/>
      <c r="D69" s="25"/>
      <c r="E69" s="59">
        <v>1250</v>
      </c>
      <c r="F69" s="80">
        <v>1250</v>
      </c>
      <c r="G69" s="18" t="s">
        <v>257</v>
      </c>
      <c r="H69" s="18" t="s">
        <v>255</v>
      </c>
      <c r="I69" s="27">
        <f>фев.25!I69+F69-E69</f>
        <v>-1250</v>
      </c>
    </row>
    <row r="70" spans="1:9" x14ac:dyDescent="0.25">
      <c r="A70" s="1"/>
      <c r="B70" s="16">
        <v>62</v>
      </c>
      <c r="C70" s="14"/>
      <c r="D70" s="25"/>
      <c r="E70" s="59">
        <v>1250</v>
      </c>
      <c r="F70" s="80">
        <v>2500</v>
      </c>
      <c r="G70" s="18" t="s">
        <v>354</v>
      </c>
      <c r="H70" s="18" t="s">
        <v>355</v>
      </c>
      <c r="I70" s="27">
        <f>фев.25!I70+F70-E70</f>
        <v>0</v>
      </c>
    </row>
    <row r="71" spans="1:9" x14ac:dyDescent="0.25">
      <c r="A71" s="1"/>
      <c r="B71" s="16">
        <v>63</v>
      </c>
      <c r="C71" s="14"/>
      <c r="D71" s="25"/>
      <c r="E71" s="29">
        <v>1250</v>
      </c>
      <c r="F71" s="80"/>
      <c r="G71" s="18"/>
      <c r="H71" s="18"/>
      <c r="I71" s="27">
        <f>фев.25!I71+F71-E71</f>
        <v>-3750</v>
      </c>
    </row>
    <row r="72" spans="1:9" x14ac:dyDescent="0.25">
      <c r="A72" s="1"/>
      <c r="B72" s="16">
        <v>64</v>
      </c>
      <c r="C72" s="14"/>
      <c r="D72" s="25"/>
      <c r="E72" s="29">
        <v>1250</v>
      </c>
      <c r="F72" s="80"/>
      <c r="G72" s="18"/>
      <c r="H72" s="18"/>
      <c r="I72" s="27">
        <f>фев.25!I72+F72-E72</f>
        <v>-3750</v>
      </c>
    </row>
    <row r="73" spans="1:9" x14ac:dyDescent="0.25">
      <c r="A73" s="3"/>
      <c r="B73" s="16">
        <v>65</v>
      </c>
      <c r="C73" s="14"/>
      <c r="D73" s="25"/>
      <c r="E73" s="59"/>
      <c r="F73" s="80"/>
      <c r="G73" s="18"/>
      <c r="H73" s="18"/>
      <c r="I73" s="27">
        <f>фев.25!I73+F73-E73</f>
        <v>0</v>
      </c>
    </row>
    <row r="74" spans="1:9" x14ac:dyDescent="0.25">
      <c r="A74" s="1"/>
      <c r="B74" s="16">
        <v>66</v>
      </c>
      <c r="C74" s="14"/>
      <c r="D74" s="25"/>
      <c r="E74" s="59">
        <v>1250</v>
      </c>
      <c r="F74" s="80"/>
      <c r="G74" s="18"/>
      <c r="H74" s="18"/>
      <c r="I74" s="27">
        <f>фев.25!I74+F74-E74</f>
        <v>-3750</v>
      </c>
    </row>
    <row r="75" spans="1:9" x14ac:dyDescent="0.25">
      <c r="A75" s="1"/>
      <c r="B75" s="16">
        <v>67</v>
      </c>
      <c r="C75" s="14"/>
      <c r="D75" s="25"/>
      <c r="E75" s="29">
        <v>1250</v>
      </c>
      <c r="F75" s="80">
        <v>10000</v>
      </c>
      <c r="G75" s="18" t="s">
        <v>232</v>
      </c>
      <c r="H75" s="18" t="s">
        <v>222</v>
      </c>
      <c r="I75" s="27">
        <f>фев.25!I75+F75-E75</f>
        <v>6250</v>
      </c>
    </row>
    <row r="76" spans="1:9" x14ac:dyDescent="0.25">
      <c r="A76" s="1"/>
      <c r="B76" s="16">
        <v>68.69</v>
      </c>
      <c r="C76" s="14"/>
      <c r="D76" s="25"/>
      <c r="E76" s="29">
        <v>1250</v>
      </c>
      <c r="F76" s="80">
        <v>1250</v>
      </c>
      <c r="G76" s="18" t="s">
        <v>261</v>
      </c>
      <c r="H76" s="18" t="s">
        <v>255</v>
      </c>
      <c r="I76" s="27">
        <f>фев.25!I76+F76-E76</f>
        <v>1250</v>
      </c>
    </row>
    <row r="77" spans="1:9" x14ac:dyDescent="0.25">
      <c r="A77" s="1"/>
      <c r="B77" s="16">
        <v>69</v>
      </c>
      <c r="C77" s="14"/>
      <c r="D77" s="25"/>
      <c r="E77" s="29">
        <v>1250</v>
      </c>
      <c r="F77" s="80"/>
      <c r="G77" s="18"/>
      <c r="H77" s="18"/>
      <c r="I77" s="27">
        <f>фев.25!I77+F77-E77</f>
        <v>-1250</v>
      </c>
    </row>
    <row r="78" spans="1:9" x14ac:dyDescent="0.25">
      <c r="A78" s="1"/>
      <c r="B78" s="16">
        <v>70</v>
      </c>
      <c r="C78" s="14"/>
      <c r="D78" s="25"/>
      <c r="E78" s="29">
        <v>1250</v>
      </c>
      <c r="F78" s="80">
        <v>1500</v>
      </c>
      <c r="G78" s="18" t="s">
        <v>282</v>
      </c>
      <c r="H78" s="18" t="s">
        <v>275</v>
      </c>
      <c r="I78" s="27">
        <f>фев.25!I78+F78-E78</f>
        <v>-750</v>
      </c>
    </row>
    <row r="79" spans="1:9" x14ac:dyDescent="0.25">
      <c r="A79" s="1"/>
      <c r="B79" s="16">
        <v>71</v>
      </c>
      <c r="C79" s="14"/>
      <c r="D79" s="25"/>
      <c r="E79" s="29">
        <v>1250</v>
      </c>
      <c r="F79" s="80">
        <v>2500</v>
      </c>
      <c r="G79" s="18" t="s">
        <v>349</v>
      </c>
      <c r="H79" s="18" t="s">
        <v>348</v>
      </c>
      <c r="I79" s="27">
        <f>фев.25!I79+F79-E79</f>
        <v>-1250</v>
      </c>
    </row>
    <row r="80" spans="1:9" x14ac:dyDescent="0.25">
      <c r="A80" s="1"/>
      <c r="B80" s="16">
        <v>72</v>
      </c>
      <c r="C80" s="14"/>
      <c r="D80" s="25"/>
      <c r="E80" s="29">
        <v>1250</v>
      </c>
      <c r="F80" s="80">
        <v>2500</v>
      </c>
      <c r="G80" s="18" t="s">
        <v>349</v>
      </c>
      <c r="H80" s="18" t="s">
        <v>348</v>
      </c>
      <c r="I80" s="27">
        <f>фев.25!I80+F80-E80</f>
        <v>-1250</v>
      </c>
    </row>
    <row r="81" spans="1:10" x14ac:dyDescent="0.25">
      <c r="A81" s="1"/>
      <c r="B81" s="16">
        <v>73</v>
      </c>
      <c r="C81" s="14"/>
      <c r="D81" s="25"/>
      <c r="E81" s="59">
        <v>1250</v>
      </c>
      <c r="F81" s="80"/>
      <c r="G81" s="18"/>
      <c r="H81" s="18"/>
      <c r="I81" s="27">
        <f>фев.25!I81+F81-E81</f>
        <v>6250</v>
      </c>
    </row>
    <row r="82" spans="1:10" x14ac:dyDescent="0.25">
      <c r="A82" s="1"/>
      <c r="B82" s="16">
        <v>74</v>
      </c>
      <c r="C82" s="14"/>
      <c r="D82" s="25"/>
      <c r="E82" s="59">
        <v>1250</v>
      </c>
      <c r="F82" s="80"/>
      <c r="G82" s="18"/>
      <c r="H82" s="18"/>
      <c r="I82" s="27">
        <f>фев.25!I82+F82-E82</f>
        <v>-3750</v>
      </c>
      <c r="J82" s="125"/>
    </row>
    <row r="83" spans="1:10" x14ac:dyDescent="0.25">
      <c r="A83" s="1"/>
      <c r="B83" s="16">
        <v>75</v>
      </c>
      <c r="C83" s="14"/>
      <c r="D83" s="25"/>
      <c r="E83" s="59"/>
      <c r="F83" s="80"/>
      <c r="G83" s="18"/>
      <c r="H83" s="18"/>
      <c r="I83" s="27">
        <f>фев.25!I83+F83-E83</f>
        <v>0</v>
      </c>
    </row>
    <row r="84" spans="1:10" x14ac:dyDescent="0.25">
      <c r="A84" s="1"/>
      <c r="B84" s="16">
        <v>76</v>
      </c>
      <c r="C84" s="14"/>
      <c r="D84" s="25"/>
      <c r="E84" s="59">
        <v>1250</v>
      </c>
      <c r="F84" s="80">
        <v>2500</v>
      </c>
      <c r="G84" s="18" t="s">
        <v>349</v>
      </c>
      <c r="H84" s="18" t="s">
        <v>348</v>
      </c>
      <c r="I84" s="27">
        <f>фев.25!I84+F84-E84</f>
        <v>-1250</v>
      </c>
    </row>
    <row r="85" spans="1:10" x14ac:dyDescent="0.25">
      <c r="A85" s="1"/>
      <c r="B85" s="16">
        <v>77</v>
      </c>
      <c r="C85" s="14"/>
      <c r="D85" s="25"/>
      <c r="E85" s="59">
        <v>1250</v>
      </c>
      <c r="F85" s="80">
        <v>2500</v>
      </c>
      <c r="G85" s="18" t="s">
        <v>349</v>
      </c>
      <c r="H85" s="18" t="s">
        <v>348</v>
      </c>
      <c r="I85" s="27">
        <f>фев.25!I85+F85-E85</f>
        <v>-1250</v>
      </c>
    </row>
    <row r="86" spans="1:10" x14ac:dyDescent="0.25">
      <c r="A86" s="1"/>
      <c r="B86" s="16">
        <v>78</v>
      </c>
      <c r="C86" s="14"/>
      <c r="D86" s="25"/>
      <c r="E86" s="59">
        <v>1250</v>
      </c>
      <c r="F86" s="80">
        <v>3750</v>
      </c>
      <c r="G86" s="18" t="s">
        <v>313</v>
      </c>
      <c r="H86" s="18" t="s">
        <v>306</v>
      </c>
      <c r="I86" s="27">
        <f>фев.25!I86+F86-E86</f>
        <v>0</v>
      </c>
    </row>
    <row r="87" spans="1:10" x14ac:dyDescent="0.25">
      <c r="A87" s="1"/>
      <c r="B87" s="16">
        <v>79</v>
      </c>
      <c r="C87" s="14"/>
      <c r="D87" s="25"/>
      <c r="E87" s="59">
        <v>1250</v>
      </c>
      <c r="F87" s="80">
        <v>1250</v>
      </c>
      <c r="G87" s="18" t="s">
        <v>334</v>
      </c>
      <c r="H87" s="18" t="s">
        <v>333</v>
      </c>
      <c r="I87" s="27">
        <f>фев.25!I87+F87-E87</f>
        <v>0</v>
      </c>
    </row>
    <row r="88" spans="1:10" x14ac:dyDescent="0.25">
      <c r="A88" s="1"/>
      <c r="B88" s="16">
        <v>80</v>
      </c>
      <c r="C88" s="14"/>
      <c r="D88" s="25"/>
      <c r="E88" s="59">
        <v>1250</v>
      </c>
      <c r="F88" s="80">
        <v>1250</v>
      </c>
      <c r="G88" s="18" t="s">
        <v>352</v>
      </c>
      <c r="H88" s="18" t="s">
        <v>353</v>
      </c>
      <c r="I88" s="27">
        <f>фев.25!I88+F88-E88</f>
        <v>0</v>
      </c>
    </row>
    <row r="89" spans="1:10" x14ac:dyDescent="0.25">
      <c r="A89" s="1"/>
      <c r="B89" s="16">
        <v>81</v>
      </c>
      <c r="C89" s="14"/>
      <c r="D89" s="25"/>
      <c r="E89" s="59">
        <v>1250</v>
      </c>
      <c r="F89" s="80">
        <v>20000</v>
      </c>
      <c r="G89" s="18" t="s">
        <v>370</v>
      </c>
      <c r="H89" s="18" t="s">
        <v>371</v>
      </c>
      <c r="I89" s="27">
        <f>фев.25!I89+F89-E89</f>
        <v>16250</v>
      </c>
    </row>
    <row r="90" spans="1:10" x14ac:dyDescent="0.25">
      <c r="A90" s="1"/>
      <c r="B90" s="16">
        <v>82</v>
      </c>
      <c r="C90" s="14"/>
      <c r="D90" s="25"/>
      <c r="E90" s="59">
        <v>1250</v>
      </c>
      <c r="F90" s="80">
        <v>1250</v>
      </c>
      <c r="G90" s="18" t="s">
        <v>226</v>
      </c>
      <c r="H90" s="18" t="s">
        <v>222</v>
      </c>
      <c r="I90" s="27">
        <f>фев.25!I90+F90-E90</f>
        <v>0</v>
      </c>
    </row>
    <row r="91" spans="1:10" x14ac:dyDescent="0.25">
      <c r="A91" s="3"/>
      <c r="B91" s="16">
        <v>83</v>
      </c>
      <c r="C91" s="14"/>
      <c r="D91" s="25"/>
      <c r="E91" s="59"/>
      <c r="F91" s="80"/>
      <c r="G91" s="18"/>
      <c r="H91" s="18"/>
      <c r="I91" s="27">
        <f>фев.25!I91+F91-E91</f>
        <v>0</v>
      </c>
    </row>
    <row r="92" spans="1:10" x14ac:dyDescent="0.25">
      <c r="A92" s="1"/>
      <c r="B92" s="16">
        <v>84</v>
      </c>
      <c r="C92" s="14"/>
      <c r="D92" s="25"/>
      <c r="E92" s="59">
        <v>1250</v>
      </c>
      <c r="F92" s="80">
        <v>1250</v>
      </c>
      <c r="G92" s="18" t="s">
        <v>254</v>
      </c>
      <c r="H92" s="18" t="s">
        <v>255</v>
      </c>
      <c r="I92" s="27">
        <f>фев.25!I92+F92-E92</f>
        <v>-1250</v>
      </c>
    </row>
    <row r="93" spans="1:10" x14ac:dyDescent="0.25">
      <c r="A93" s="1"/>
      <c r="B93" s="16">
        <v>85</v>
      </c>
      <c r="C93" s="14"/>
      <c r="D93" s="25"/>
      <c r="E93" s="59">
        <v>1250</v>
      </c>
      <c r="F93" s="80">
        <v>5000</v>
      </c>
      <c r="G93" s="18" t="s">
        <v>297</v>
      </c>
      <c r="H93" s="18" t="s">
        <v>288</v>
      </c>
      <c r="I93" s="27">
        <f>фев.25!I93+F93-E93</f>
        <v>1250</v>
      </c>
    </row>
    <row r="94" spans="1:10" x14ac:dyDescent="0.25">
      <c r="A94" s="1"/>
      <c r="B94" s="16">
        <v>86</v>
      </c>
      <c r="C94" s="14"/>
      <c r="D94" s="25"/>
      <c r="E94" s="59">
        <v>1250</v>
      </c>
      <c r="F94" s="80"/>
      <c r="G94" s="18"/>
      <c r="H94" s="18"/>
      <c r="I94" s="27">
        <f>фев.25!I94+F94-E94</f>
        <v>-3750</v>
      </c>
    </row>
    <row r="95" spans="1:10" x14ac:dyDescent="0.25">
      <c r="A95" s="1"/>
      <c r="B95" s="16">
        <v>87</v>
      </c>
      <c r="C95" s="14"/>
      <c r="D95" s="25"/>
      <c r="E95" s="59">
        <v>1250</v>
      </c>
      <c r="F95" s="80"/>
      <c r="G95" s="18"/>
      <c r="H95" s="18"/>
      <c r="I95" s="27">
        <f>фев.25!I95+F95-E95</f>
        <v>-3750</v>
      </c>
    </row>
    <row r="96" spans="1:10" x14ac:dyDescent="0.25">
      <c r="A96" s="1"/>
      <c r="B96" s="16">
        <v>88</v>
      </c>
      <c r="C96" s="14"/>
      <c r="D96" s="25"/>
      <c r="E96" s="59"/>
      <c r="F96" s="80"/>
      <c r="G96" s="18"/>
      <c r="H96" s="18"/>
      <c r="I96" s="27">
        <f>фев.25!I96+F96-E96</f>
        <v>0</v>
      </c>
    </row>
    <row r="97" spans="1:10" x14ac:dyDescent="0.25">
      <c r="A97" s="1"/>
      <c r="B97" s="16" t="s">
        <v>56</v>
      </c>
      <c r="C97" s="14"/>
      <c r="D97" s="25"/>
      <c r="E97" s="59">
        <v>1250</v>
      </c>
      <c r="F97" s="80"/>
      <c r="G97" s="18"/>
      <c r="H97" s="18"/>
      <c r="I97" s="27">
        <f>фев.25!I97+F97-E97</f>
        <v>-3750</v>
      </c>
    </row>
    <row r="98" spans="1:10" x14ac:dyDescent="0.25">
      <c r="A98" s="1"/>
      <c r="B98" s="16">
        <v>89</v>
      </c>
      <c r="C98" s="14"/>
      <c r="D98" s="25"/>
      <c r="E98" s="59">
        <v>1250</v>
      </c>
      <c r="F98" s="80"/>
      <c r="G98" s="18"/>
      <c r="H98" s="18"/>
      <c r="I98" s="27">
        <f>фев.25!I98+F98-E98</f>
        <v>-3750</v>
      </c>
    </row>
    <row r="99" spans="1:10" x14ac:dyDescent="0.25">
      <c r="A99" s="1"/>
      <c r="B99" s="16">
        <v>90</v>
      </c>
      <c r="C99" s="14"/>
      <c r="D99" s="25"/>
      <c r="E99" s="59">
        <v>1250</v>
      </c>
      <c r="F99" s="80">
        <v>5000</v>
      </c>
      <c r="G99" s="18" t="s">
        <v>268</v>
      </c>
      <c r="H99" s="18" t="s">
        <v>264</v>
      </c>
      <c r="I99" s="27">
        <f>фев.25!I99+F99-E99</f>
        <v>1250</v>
      </c>
    </row>
    <row r="100" spans="1:10" x14ac:dyDescent="0.25">
      <c r="A100" s="1"/>
      <c r="B100" s="16">
        <v>91</v>
      </c>
      <c r="C100" s="14"/>
      <c r="D100" s="25"/>
      <c r="E100" s="59"/>
      <c r="F100" s="80"/>
      <c r="G100" s="18"/>
      <c r="H100" s="18"/>
      <c r="I100" s="27">
        <f>фев.25!I100+F100-E100</f>
        <v>0</v>
      </c>
    </row>
    <row r="101" spans="1:10" x14ac:dyDescent="0.25">
      <c r="A101" s="1"/>
      <c r="B101" s="16">
        <v>92</v>
      </c>
      <c r="C101" s="14"/>
      <c r="D101" s="25"/>
      <c r="E101" s="59">
        <v>1250</v>
      </c>
      <c r="F101" s="80"/>
      <c r="G101" s="18"/>
      <c r="H101" s="18"/>
      <c r="I101" s="27">
        <f>фев.25!I101+F101-E101</f>
        <v>-3750</v>
      </c>
    </row>
    <row r="102" spans="1:10" x14ac:dyDescent="0.25">
      <c r="A102" s="1"/>
      <c r="B102" s="16">
        <v>93</v>
      </c>
      <c r="C102" s="14"/>
      <c r="D102" s="25"/>
      <c r="E102" s="59">
        <v>1250</v>
      </c>
      <c r="F102" s="80"/>
      <c r="G102" s="18"/>
      <c r="H102" s="18"/>
      <c r="I102" s="27">
        <f>фев.25!I102+F102-E102</f>
        <v>-1250</v>
      </c>
    </row>
    <row r="103" spans="1:10" x14ac:dyDescent="0.25">
      <c r="A103" s="1"/>
      <c r="B103" s="16">
        <v>94</v>
      </c>
      <c r="C103" s="14"/>
      <c r="D103" s="25"/>
      <c r="E103" s="59">
        <v>1250</v>
      </c>
      <c r="F103" s="80"/>
      <c r="G103" s="18"/>
      <c r="H103" s="18"/>
      <c r="I103" s="27">
        <f>фев.25!I103+F103-E103</f>
        <v>-3750</v>
      </c>
    </row>
    <row r="104" spans="1:10" x14ac:dyDescent="0.25">
      <c r="A104" s="1"/>
      <c r="B104" s="16">
        <v>95</v>
      </c>
      <c r="C104" s="14"/>
      <c r="D104" s="25"/>
      <c r="E104" s="59"/>
      <c r="F104" s="80"/>
      <c r="G104" s="18"/>
      <c r="H104" s="18"/>
      <c r="I104" s="27">
        <f>фев.25!I104+F104-E104</f>
        <v>0</v>
      </c>
    </row>
    <row r="105" spans="1:10" x14ac:dyDescent="0.25">
      <c r="A105" s="1"/>
      <c r="B105" s="16">
        <v>96</v>
      </c>
      <c r="C105" s="14"/>
      <c r="D105" s="25"/>
      <c r="E105" s="59">
        <v>1250</v>
      </c>
      <c r="F105" s="80"/>
      <c r="G105" s="18"/>
      <c r="H105" s="18"/>
      <c r="I105" s="27">
        <f>фев.25!I105+F105-E105</f>
        <v>-2500</v>
      </c>
      <c r="J105" s="125"/>
    </row>
    <row r="106" spans="1:10" x14ac:dyDescent="0.25">
      <c r="A106" s="1"/>
      <c r="B106" s="16">
        <v>97</v>
      </c>
      <c r="C106" s="14"/>
      <c r="D106" s="25"/>
      <c r="E106" s="59">
        <v>1250</v>
      </c>
      <c r="F106" s="80"/>
      <c r="G106" s="18"/>
      <c r="H106" s="18"/>
      <c r="I106" s="27">
        <f>фев.25!I106+F106-E106</f>
        <v>-3750</v>
      </c>
    </row>
    <row r="107" spans="1:10" x14ac:dyDescent="0.25">
      <c r="A107" s="1"/>
      <c r="B107" s="16">
        <v>98</v>
      </c>
      <c r="C107" s="14"/>
      <c r="D107" s="25"/>
      <c r="E107" s="59">
        <v>1250</v>
      </c>
      <c r="F107" s="80">
        <v>1250</v>
      </c>
      <c r="G107" s="18" t="s">
        <v>365</v>
      </c>
      <c r="H107" s="18" t="s">
        <v>363</v>
      </c>
      <c r="I107" s="27">
        <f>фев.25!I107+F107-E107</f>
        <v>1250</v>
      </c>
    </row>
    <row r="108" spans="1:10" x14ac:dyDescent="0.25">
      <c r="A108" s="1"/>
      <c r="B108" s="16">
        <v>99</v>
      </c>
      <c r="C108" s="14"/>
      <c r="D108" s="25"/>
      <c r="E108" s="59"/>
      <c r="F108" s="80"/>
      <c r="G108" s="18"/>
      <c r="H108" s="18"/>
      <c r="I108" s="27">
        <f>фев.25!I108+F108-E108</f>
        <v>0</v>
      </c>
    </row>
    <row r="109" spans="1:10" x14ac:dyDescent="0.25">
      <c r="A109" s="1"/>
      <c r="B109" s="16">
        <v>100</v>
      </c>
      <c r="C109" s="14"/>
      <c r="D109" s="25"/>
      <c r="E109" s="59">
        <v>1250</v>
      </c>
      <c r="F109" s="80">
        <v>1250</v>
      </c>
      <c r="G109" s="18" t="s">
        <v>280</v>
      </c>
      <c r="H109" s="18" t="s">
        <v>275</v>
      </c>
      <c r="I109" s="27">
        <f>фев.25!I109+F109-E109</f>
        <v>0</v>
      </c>
    </row>
    <row r="110" spans="1:10" x14ac:dyDescent="0.25">
      <c r="A110" s="1"/>
      <c r="B110" s="16">
        <v>101</v>
      </c>
      <c r="C110" s="14"/>
      <c r="D110" s="25"/>
      <c r="E110" s="59">
        <v>1250</v>
      </c>
      <c r="F110" s="80"/>
      <c r="G110" s="18"/>
      <c r="H110" s="18"/>
      <c r="I110" s="27">
        <f>фев.25!I110+F110-E110</f>
        <v>-3750</v>
      </c>
      <c r="J110" s="125"/>
    </row>
    <row r="111" spans="1:10" x14ac:dyDescent="0.25">
      <c r="A111" s="1"/>
      <c r="B111" s="16" t="s">
        <v>30</v>
      </c>
      <c r="C111" s="14"/>
      <c r="D111" s="25"/>
      <c r="E111" s="59">
        <v>1250</v>
      </c>
      <c r="F111" s="80">
        <v>1250</v>
      </c>
      <c r="G111" s="18" t="s">
        <v>342</v>
      </c>
      <c r="H111" s="18" t="s">
        <v>343</v>
      </c>
      <c r="I111" s="27">
        <f>фев.25!I111+F111-E111</f>
        <v>0</v>
      </c>
    </row>
    <row r="112" spans="1:10" x14ac:dyDescent="0.25">
      <c r="A112" s="1"/>
      <c r="B112" s="16">
        <v>102</v>
      </c>
      <c r="C112" s="14"/>
      <c r="D112" s="25"/>
      <c r="E112" s="59">
        <v>1250</v>
      </c>
      <c r="F112" s="80">
        <v>3800</v>
      </c>
      <c r="G112" s="18" t="s">
        <v>339</v>
      </c>
      <c r="H112" s="18" t="s">
        <v>333</v>
      </c>
      <c r="I112" s="27">
        <f>фев.25!I112+F112-E112</f>
        <v>1300</v>
      </c>
    </row>
    <row r="113" spans="1:9" x14ac:dyDescent="0.25">
      <c r="A113" s="1"/>
      <c r="B113" s="16">
        <v>103</v>
      </c>
      <c r="C113" s="14"/>
      <c r="D113" s="25"/>
      <c r="E113" s="59">
        <v>1250</v>
      </c>
      <c r="F113" s="80">
        <v>2500</v>
      </c>
      <c r="G113" s="18" t="s">
        <v>279</v>
      </c>
      <c r="H113" s="18" t="s">
        <v>275</v>
      </c>
      <c r="I113" s="27">
        <f>фев.25!I113+F113-E113</f>
        <v>0</v>
      </c>
    </row>
    <row r="114" spans="1:9" x14ac:dyDescent="0.25">
      <c r="A114" s="1"/>
      <c r="B114" s="16">
        <v>104</v>
      </c>
      <c r="C114" s="14"/>
      <c r="D114" s="25"/>
      <c r="E114" s="59"/>
      <c r="F114" s="80"/>
      <c r="G114" s="18"/>
      <c r="H114" s="18"/>
      <c r="I114" s="27">
        <f>фев.25!I114+F114-E114</f>
        <v>0</v>
      </c>
    </row>
    <row r="115" spans="1:9" x14ac:dyDescent="0.25">
      <c r="A115" s="1"/>
      <c r="B115" s="16">
        <v>105</v>
      </c>
      <c r="C115" s="14"/>
      <c r="D115" s="25"/>
      <c r="E115" s="59"/>
      <c r="F115" s="80"/>
      <c r="G115" s="18"/>
      <c r="H115" s="18"/>
      <c r="I115" s="27">
        <f>фев.25!I115+F115-E115</f>
        <v>0</v>
      </c>
    </row>
    <row r="116" spans="1:9" x14ac:dyDescent="0.25">
      <c r="A116" s="1"/>
      <c r="B116" s="16">
        <v>106</v>
      </c>
      <c r="C116" s="14"/>
      <c r="D116" s="25"/>
      <c r="E116" s="59"/>
      <c r="F116" s="80"/>
      <c r="G116" s="18"/>
      <c r="H116" s="18"/>
      <c r="I116" s="27">
        <f>фев.25!I116+F116-E116</f>
        <v>0</v>
      </c>
    </row>
    <row r="117" spans="1:9" x14ac:dyDescent="0.25">
      <c r="A117" s="1"/>
      <c r="B117" s="16">
        <v>107</v>
      </c>
      <c r="C117" s="14"/>
      <c r="D117" s="25"/>
      <c r="E117" s="59"/>
      <c r="F117" s="80"/>
      <c r="G117" s="18"/>
      <c r="H117" s="18"/>
      <c r="I117" s="27">
        <f>фев.25!I117+F117-E117</f>
        <v>0</v>
      </c>
    </row>
    <row r="118" spans="1:9" x14ac:dyDescent="0.25">
      <c r="A118" s="1"/>
      <c r="B118" s="16">
        <v>108</v>
      </c>
      <c r="C118" s="14"/>
      <c r="D118" s="25"/>
      <c r="E118" s="59"/>
      <c r="F118" s="80"/>
      <c r="G118" s="18"/>
      <c r="H118" s="18"/>
      <c r="I118" s="27">
        <f>фев.25!I118+F118-E118</f>
        <v>0</v>
      </c>
    </row>
    <row r="119" spans="1:9" x14ac:dyDescent="0.25">
      <c r="A119" s="1"/>
      <c r="B119" s="16">
        <v>109</v>
      </c>
      <c r="C119" s="14"/>
      <c r="D119" s="25"/>
      <c r="E119" s="59"/>
      <c r="F119" s="80"/>
      <c r="G119" s="18"/>
      <c r="H119" s="18"/>
      <c r="I119" s="27">
        <f>фев.25!I119+F119-E119</f>
        <v>0</v>
      </c>
    </row>
    <row r="120" spans="1:9" x14ac:dyDescent="0.25">
      <c r="A120" s="3"/>
      <c r="B120" s="16">
        <v>110</v>
      </c>
      <c r="C120" s="14"/>
      <c r="D120" s="25"/>
      <c r="E120" s="59"/>
      <c r="F120" s="80"/>
      <c r="G120" s="18"/>
      <c r="H120" s="18"/>
      <c r="I120" s="27">
        <f>фев.25!I120+F120-E120</f>
        <v>0</v>
      </c>
    </row>
    <row r="121" spans="1:9" x14ac:dyDescent="0.25">
      <c r="A121" s="1"/>
      <c r="B121" s="16">
        <v>111</v>
      </c>
      <c r="C121" s="14"/>
      <c r="D121" s="25"/>
      <c r="E121" s="59"/>
      <c r="F121" s="80"/>
      <c r="G121" s="18"/>
      <c r="H121" s="18"/>
      <c r="I121" s="27">
        <f>фев.25!I121+F121-E121</f>
        <v>0</v>
      </c>
    </row>
    <row r="122" spans="1:9" x14ac:dyDescent="0.25">
      <c r="A122" s="1"/>
      <c r="B122" s="16">
        <v>112</v>
      </c>
      <c r="C122" s="14"/>
      <c r="D122" s="25"/>
      <c r="E122" s="59"/>
      <c r="F122" s="80"/>
      <c r="G122" s="18"/>
      <c r="H122" s="18"/>
      <c r="I122" s="27">
        <f>фев.25!I122+F122-E122</f>
        <v>0</v>
      </c>
    </row>
    <row r="123" spans="1:9" x14ac:dyDescent="0.25">
      <c r="A123" s="1"/>
      <c r="B123" s="16">
        <v>113</v>
      </c>
      <c r="C123" s="14"/>
      <c r="D123" s="25"/>
      <c r="E123" s="29">
        <v>1250</v>
      </c>
      <c r="F123" s="80">
        <v>1250</v>
      </c>
      <c r="G123" s="18" t="s">
        <v>293</v>
      </c>
      <c r="H123" s="18" t="s">
        <v>288</v>
      </c>
      <c r="I123" s="27">
        <f>фев.25!I123+F123-E123</f>
        <v>0</v>
      </c>
    </row>
    <row r="124" spans="1:9" x14ac:dyDescent="0.25">
      <c r="A124" s="1"/>
      <c r="B124" s="16" t="s">
        <v>51</v>
      </c>
      <c r="C124" s="14"/>
      <c r="D124" s="25"/>
      <c r="E124" s="29">
        <v>1250</v>
      </c>
      <c r="F124" s="80">
        <v>2500</v>
      </c>
      <c r="G124" s="18" t="s">
        <v>359</v>
      </c>
      <c r="H124" s="18" t="s">
        <v>358</v>
      </c>
      <c r="I124" s="27">
        <f>фев.25!I124+F124-E124</f>
        <v>1250</v>
      </c>
    </row>
    <row r="125" spans="1:9" x14ac:dyDescent="0.25">
      <c r="A125" s="1"/>
      <c r="B125" s="16" t="s">
        <v>26</v>
      </c>
      <c r="C125" s="14"/>
      <c r="D125" s="25"/>
      <c r="E125" s="29">
        <v>1250</v>
      </c>
      <c r="F125" s="80"/>
      <c r="G125" s="18"/>
      <c r="H125" s="18"/>
      <c r="I125" s="27">
        <f>фев.25!I125+F125-E125</f>
        <v>-3750</v>
      </c>
    </row>
    <row r="126" spans="1:9" x14ac:dyDescent="0.25">
      <c r="A126" s="1"/>
      <c r="B126" s="16">
        <v>114</v>
      </c>
      <c r="C126" s="14"/>
      <c r="D126" s="25"/>
      <c r="E126" s="59"/>
      <c r="F126" s="80"/>
      <c r="G126" s="18"/>
      <c r="H126" s="18"/>
      <c r="I126" s="27">
        <f>фев.25!I126+F126-E126</f>
        <v>0</v>
      </c>
    </row>
    <row r="127" spans="1:9" x14ac:dyDescent="0.25">
      <c r="A127" s="1"/>
      <c r="B127" s="16" t="s">
        <v>24</v>
      </c>
      <c r="C127" s="65"/>
      <c r="D127" s="25"/>
      <c r="E127" s="29"/>
      <c r="F127" s="80"/>
      <c r="G127" s="18"/>
      <c r="H127" s="18"/>
      <c r="I127" s="27">
        <f>фев.25!I127+F127-E127</f>
        <v>0</v>
      </c>
    </row>
    <row r="128" spans="1:9" x14ac:dyDescent="0.25">
      <c r="A128" s="1"/>
      <c r="B128" s="16">
        <v>116</v>
      </c>
      <c r="C128" s="14"/>
      <c r="D128" s="25"/>
      <c r="E128" s="59"/>
      <c r="F128" s="80"/>
      <c r="G128" s="18"/>
      <c r="H128" s="18"/>
      <c r="I128" s="27">
        <f>фев.25!I128+F128-E128</f>
        <v>0</v>
      </c>
    </row>
    <row r="129" spans="1:10" x14ac:dyDescent="0.25">
      <c r="A129" s="1"/>
      <c r="B129" s="16">
        <v>117</v>
      </c>
      <c r="C129" s="14"/>
      <c r="D129" s="25"/>
      <c r="E129" s="59">
        <v>1250</v>
      </c>
      <c r="F129" s="80">
        <v>1250</v>
      </c>
      <c r="G129" s="18" t="s">
        <v>242</v>
      </c>
      <c r="H129" s="18" t="s">
        <v>234</v>
      </c>
      <c r="I129" s="27">
        <f>фев.25!I129+F129-E129</f>
        <v>0</v>
      </c>
    </row>
    <row r="130" spans="1:10" x14ac:dyDescent="0.25">
      <c r="A130" s="1"/>
      <c r="B130" s="16">
        <v>118</v>
      </c>
      <c r="C130" s="14"/>
      <c r="D130" s="25"/>
      <c r="E130" s="59"/>
      <c r="F130" s="80"/>
      <c r="G130" s="18"/>
      <c r="H130" s="18"/>
      <c r="I130" s="27">
        <f>фев.25!I130+F130-E130</f>
        <v>0</v>
      </c>
    </row>
    <row r="131" spans="1:10" x14ac:dyDescent="0.25">
      <c r="A131" s="1"/>
      <c r="B131" s="16">
        <v>119</v>
      </c>
      <c r="C131" s="14"/>
      <c r="D131" s="25"/>
      <c r="E131" s="29">
        <v>1250</v>
      </c>
      <c r="F131" s="80">
        <v>6000</v>
      </c>
      <c r="G131" s="18" t="s">
        <v>340</v>
      </c>
      <c r="H131" s="18" t="s">
        <v>333</v>
      </c>
      <c r="I131" s="27">
        <f>фев.25!I131+F131-E131</f>
        <v>2250</v>
      </c>
    </row>
    <row r="132" spans="1:10" x14ac:dyDescent="0.25">
      <c r="A132" s="15"/>
      <c r="B132" s="16">
        <v>120</v>
      </c>
      <c r="C132" s="14"/>
      <c r="D132" s="25"/>
      <c r="E132" s="29">
        <v>1250</v>
      </c>
      <c r="F132" s="80">
        <v>6250</v>
      </c>
      <c r="G132" s="18" t="s">
        <v>314</v>
      </c>
      <c r="H132" s="18" t="s">
        <v>306</v>
      </c>
      <c r="I132" s="27">
        <f>фев.25!I132+F132-E132</f>
        <v>2500</v>
      </c>
    </row>
    <row r="133" spans="1:10" x14ac:dyDescent="0.25">
      <c r="A133" s="1"/>
      <c r="B133" s="16">
        <v>121</v>
      </c>
      <c r="C133" s="14"/>
      <c r="D133" s="25"/>
      <c r="E133" s="29">
        <v>1250</v>
      </c>
      <c r="F133" s="80"/>
      <c r="G133" s="18"/>
      <c r="H133" s="18"/>
      <c r="I133" s="27">
        <f>фев.25!I133+F133-E133</f>
        <v>-3750</v>
      </c>
    </row>
    <row r="134" spans="1:10" x14ac:dyDescent="0.25">
      <c r="A134" s="1"/>
      <c r="B134" s="1">
        <v>122</v>
      </c>
      <c r="C134" s="14"/>
      <c r="D134" s="25"/>
      <c r="E134" s="29">
        <v>1250</v>
      </c>
      <c r="F134" s="80">
        <v>1250</v>
      </c>
      <c r="G134" s="18" t="s">
        <v>276</v>
      </c>
      <c r="H134" s="18" t="s">
        <v>275</v>
      </c>
      <c r="I134" s="27">
        <f>фев.25!I134+F134-E134</f>
        <v>0</v>
      </c>
    </row>
    <row r="135" spans="1:10" x14ac:dyDescent="0.25">
      <c r="A135" s="1"/>
      <c r="B135" s="16">
        <v>123</v>
      </c>
      <c r="C135" s="14"/>
      <c r="D135" s="25"/>
      <c r="E135" s="59"/>
      <c r="F135" s="80"/>
      <c r="G135" s="18"/>
      <c r="H135" s="18"/>
      <c r="I135" s="27">
        <f>фев.25!I135+F135-E135</f>
        <v>0</v>
      </c>
    </row>
    <row r="136" spans="1:10" x14ac:dyDescent="0.25">
      <c r="A136" s="1"/>
      <c r="B136" s="16">
        <v>124</v>
      </c>
      <c r="C136" s="14"/>
      <c r="D136" s="25"/>
      <c r="E136" s="59">
        <v>1250</v>
      </c>
      <c r="F136" s="80">
        <v>1250</v>
      </c>
      <c r="G136" s="18" t="s">
        <v>277</v>
      </c>
      <c r="H136" s="18" t="s">
        <v>275</v>
      </c>
      <c r="I136" s="27">
        <f>фев.25!I136+F136-E136</f>
        <v>50</v>
      </c>
    </row>
    <row r="137" spans="1:10" x14ac:dyDescent="0.25">
      <c r="A137" s="1"/>
      <c r="B137" s="16" t="s">
        <v>38</v>
      </c>
      <c r="C137" s="14"/>
      <c r="D137" s="25"/>
      <c r="E137" s="59">
        <v>1250</v>
      </c>
      <c r="F137" s="80">
        <v>1250</v>
      </c>
      <c r="G137" s="18" t="s">
        <v>251</v>
      </c>
      <c r="H137" s="18" t="s">
        <v>249</v>
      </c>
      <c r="I137" s="27">
        <f>фев.25!I137+F137-E137</f>
        <v>0</v>
      </c>
    </row>
    <row r="138" spans="1:10" x14ac:dyDescent="0.25">
      <c r="A138" s="1"/>
      <c r="B138" s="16">
        <v>125</v>
      </c>
      <c r="C138" s="14"/>
      <c r="D138" s="25"/>
      <c r="E138" s="59">
        <v>1250</v>
      </c>
      <c r="F138" s="80"/>
      <c r="G138" s="18"/>
      <c r="H138" s="18"/>
      <c r="I138" s="27">
        <f>фев.25!I138+F138-E138</f>
        <v>-3750</v>
      </c>
    </row>
    <row r="139" spans="1:10" x14ac:dyDescent="0.25">
      <c r="A139" s="1"/>
      <c r="B139" s="16">
        <v>126</v>
      </c>
      <c r="C139" s="14"/>
      <c r="D139" s="25"/>
      <c r="E139" s="59">
        <v>1250</v>
      </c>
      <c r="F139" s="80"/>
      <c r="G139" s="18"/>
      <c r="H139" s="18"/>
      <c r="I139" s="27">
        <f>фев.25!I139+F139-E139</f>
        <v>6250</v>
      </c>
    </row>
    <row r="140" spans="1:10" x14ac:dyDescent="0.25">
      <c r="A140" s="1"/>
      <c r="B140" s="16">
        <v>127</v>
      </c>
      <c r="C140" s="14"/>
      <c r="D140" s="25"/>
      <c r="E140" s="59">
        <v>1250</v>
      </c>
      <c r="F140" s="80">
        <v>2500</v>
      </c>
      <c r="G140" s="18" t="s">
        <v>366</v>
      </c>
      <c r="H140" s="18" t="s">
        <v>363</v>
      </c>
      <c r="I140" s="27">
        <f>фев.25!I140+F140-E140</f>
        <v>0</v>
      </c>
    </row>
    <row r="141" spans="1:10" x14ac:dyDescent="0.25">
      <c r="A141" s="1"/>
      <c r="B141" s="16">
        <v>128</v>
      </c>
      <c r="C141" s="14"/>
      <c r="D141" s="25"/>
      <c r="E141" s="59">
        <v>1250</v>
      </c>
      <c r="F141" s="80"/>
      <c r="G141" s="18"/>
      <c r="H141" s="18"/>
      <c r="I141" s="27">
        <f>фев.25!I141+F141-E141</f>
        <v>1250</v>
      </c>
    </row>
    <row r="142" spans="1:10" x14ac:dyDescent="0.25">
      <c r="A142" s="1"/>
      <c r="B142" s="16">
        <v>129</v>
      </c>
      <c r="C142" s="14"/>
      <c r="D142" s="25"/>
      <c r="E142" s="29">
        <v>1250</v>
      </c>
      <c r="F142" s="80">
        <v>1250</v>
      </c>
      <c r="G142" s="18" t="s">
        <v>356</v>
      </c>
      <c r="H142" s="18" t="s">
        <v>353</v>
      </c>
      <c r="I142" s="27">
        <f>фев.25!I142+F142-E142</f>
        <v>0</v>
      </c>
    </row>
    <row r="143" spans="1:10" x14ac:dyDescent="0.25">
      <c r="A143" s="1"/>
      <c r="B143" s="16">
        <v>130</v>
      </c>
      <c r="C143" s="14"/>
      <c r="D143" s="25"/>
      <c r="E143" s="29">
        <v>1250</v>
      </c>
      <c r="F143" s="80"/>
      <c r="G143" s="18"/>
      <c r="H143" s="18"/>
      <c r="I143" s="27">
        <f>фев.25!I143+F143-E143</f>
        <v>1250</v>
      </c>
    </row>
    <row r="144" spans="1:10" x14ac:dyDescent="0.25">
      <c r="A144" s="15"/>
      <c r="B144" s="16">
        <v>131.13200000000001</v>
      </c>
      <c r="C144" s="14"/>
      <c r="D144" s="25"/>
      <c r="E144" s="29">
        <v>1250</v>
      </c>
      <c r="F144" s="80">
        <v>1250</v>
      </c>
      <c r="G144" s="18" t="s">
        <v>235</v>
      </c>
      <c r="H144" s="18" t="s">
        <v>234</v>
      </c>
      <c r="I144" s="27">
        <f>фев.25!I144+F144-E144</f>
        <v>-1250</v>
      </c>
      <c r="J144" s="70"/>
    </row>
    <row r="145" spans="1:9" x14ac:dyDescent="0.25">
      <c r="A145" s="3"/>
      <c r="B145" s="16">
        <v>133</v>
      </c>
      <c r="C145" s="14"/>
      <c r="D145" s="25"/>
      <c r="E145" s="29">
        <v>1250</v>
      </c>
      <c r="F145" s="80">
        <v>1250</v>
      </c>
      <c r="G145" s="18" t="s">
        <v>233</v>
      </c>
      <c r="H145" s="18" t="s">
        <v>234</v>
      </c>
      <c r="I145" s="27">
        <f>фев.25!I145+F145-E145</f>
        <v>-1250</v>
      </c>
    </row>
    <row r="146" spans="1:9" x14ac:dyDescent="0.25">
      <c r="A146" s="1"/>
      <c r="B146" s="16">
        <v>134</v>
      </c>
      <c r="C146" s="14"/>
      <c r="D146" s="25"/>
      <c r="E146" s="59">
        <v>1250</v>
      </c>
      <c r="F146" s="80">
        <v>1250</v>
      </c>
      <c r="G146" s="18" t="s">
        <v>278</v>
      </c>
      <c r="H146" s="18" t="s">
        <v>275</v>
      </c>
      <c r="I146" s="27">
        <f>фев.25!I146+F146-E146</f>
        <v>0</v>
      </c>
    </row>
    <row r="147" spans="1:9" x14ac:dyDescent="0.25">
      <c r="A147" s="1"/>
      <c r="B147" s="16">
        <v>135</v>
      </c>
      <c r="C147" s="14"/>
      <c r="D147" s="25"/>
      <c r="E147" s="59"/>
      <c r="F147" s="80"/>
      <c r="G147" s="18"/>
      <c r="H147" s="18"/>
      <c r="I147" s="27">
        <f>фев.25!I147+F147-E147</f>
        <v>0</v>
      </c>
    </row>
    <row r="148" spans="1:9" x14ac:dyDescent="0.25">
      <c r="A148" s="1"/>
      <c r="B148" s="16">
        <v>136</v>
      </c>
      <c r="C148" s="14"/>
      <c r="D148" s="25"/>
      <c r="E148" s="29">
        <v>1250</v>
      </c>
      <c r="F148" s="80">
        <v>1250</v>
      </c>
      <c r="G148" s="18" t="s">
        <v>241</v>
      </c>
      <c r="H148" s="18" t="s">
        <v>234</v>
      </c>
      <c r="I148" s="27">
        <f>фев.25!I148+F148-E148</f>
        <v>0</v>
      </c>
    </row>
    <row r="149" spans="1:9" x14ac:dyDescent="0.25">
      <c r="A149" s="1"/>
      <c r="B149" s="16">
        <v>137</v>
      </c>
      <c r="C149" s="14"/>
      <c r="D149" s="25"/>
      <c r="E149" s="59">
        <v>1250</v>
      </c>
      <c r="F149" s="80">
        <v>1250</v>
      </c>
      <c r="G149" s="18" t="s">
        <v>274</v>
      </c>
      <c r="H149" s="18" t="s">
        <v>275</v>
      </c>
      <c r="I149" s="27">
        <f>фев.25!I149+F149-E149</f>
        <v>0</v>
      </c>
    </row>
    <row r="150" spans="1:9" x14ac:dyDescent="0.25">
      <c r="A150" s="1"/>
      <c r="B150" s="16">
        <v>138</v>
      </c>
      <c r="C150" s="14"/>
      <c r="D150" s="25"/>
      <c r="E150" s="59">
        <v>1250</v>
      </c>
      <c r="F150" s="80">
        <v>1250</v>
      </c>
      <c r="G150" s="18" t="s">
        <v>218</v>
      </c>
      <c r="H150" s="18" t="s">
        <v>217</v>
      </c>
      <c r="I150" s="27">
        <f>фев.25!I150+F150-E150</f>
        <v>-1250</v>
      </c>
    </row>
    <row r="151" spans="1:9" x14ac:dyDescent="0.25">
      <c r="A151" s="1"/>
      <c r="B151" s="16">
        <v>139</v>
      </c>
      <c r="C151" s="14"/>
      <c r="D151" s="25"/>
      <c r="E151" s="29">
        <v>1250</v>
      </c>
      <c r="F151" s="80"/>
      <c r="G151" s="18"/>
      <c r="H151" s="18"/>
      <c r="I151" s="27">
        <f>фев.25!I151+F151-E151</f>
        <v>0</v>
      </c>
    </row>
    <row r="152" spans="1:9" x14ac:dyDescent="0.25">
      <c r="A152" s="1"/>
      <c r="B152" s="16">
        <v>140</v>
      </c>
      <c r="C152" s="14"/>
      <c r="D152" s="25"/>
      <c r="E152" s="59">
        <v>1250</v>
      </c>
      <c r="F152" s="80"/>
      <c r="G152" s="18"/>
      <c r="H152" s="18"/>
      <c r="I152" s="27">
        <f>фев.25!I152+F152-E152</f>
        <v>-3750</v>
      </c>
    </row>
    <row r="153" spans="1:9" x14ac:dyDescent="0.25">
      <c r="A153" s="1"/>
      <c r="B153" s="16">
        <v>141</v>
      </c>
      <c r="C153" s="14"/>
      <c r="D153" s="25"/>
      <c r="E153" s="59">
        <v>1250</v>
      </c>
      <c r="F153" s="80"/>
      <c r="G153" s="18"/>
      <c r="H153" s="18"/>
      <c r="I153" s="27">
        <f>фев.25!I153+F153-E153</f>
        <v>-2500</v>
      </c>
    </row>
    <row r="154" spans="1:9" x14ac:dyDescent="0.25">
      <c r="A154" s="1"/>
      <c r="B154" s="16">
        <v>142</v>
      </c>
      <c r="C154" s="14"/>
      <c r="D154" s="25"/>
      <c r="E154" s="59">
        <v>1250</v>
      </c>
      <c r="F154" s="80">
        <v>1250</v>
      </c>
      <c r="G154" s="18" t="s">
        <v>328</v>
      </c>
      <c r="H154" s="18" t="s">
        <v>329</v>
      </c>
      <c r="I154" s="27">
        <f>фев.25!I154+F154-E154</f>
        <v>18750</v>
      </c>
    </row>
    <row r="155" spans="1:9" x14ac:dyDescent="0.25">
      <c r="A155" s="1"/>
      <c r="B155" s="16">
        <v>143</v>
      </c>
      <c r="C155" s="14"/>
      <c r="D155" s="25"/>
      <c r="E155" s="59">
        <v>1250</v>
      </c>
      <c r="F155" s="80">
        <v>1250</v>
      </c>
      <c r="G155" s="18" t="s">
        <v>240</v>
      </c>
      <c r="H155" s="18" t="s">
        <v>234</v>
      </c>
      <c r="I155" s="27">
        <f>фев.25!I155+F155-E155</f>
        <v>0</v>
      </c>
    </row>
    <row r="156" spans="1:9" x14ac:dyDescent="0.25">
      <c r="A156" s="1"/>
      <c r="B156" s="16">
        <v>144</v>
      </c>
      <c r="C156" s="14"/>
      <c r="D156" s="25"/>
      <c r="E156" s="59">
        <v>1250</v>
      </c>
      <c r="F156" s="80"/>
      <c r="G156" s="18"/>
      <c r="H156" s="18"/>
      <c r="I156" s="27">
        <f>фев.25!I156+F156-E156</f>
        <v>-3750</v>
      </c>
    </row>
    <row r="157" spans="1:9" x14ac:dyDescent="0.25">
      <c r="A157" s="1"/>
      <c r="B157" s="16">
        <v>145</v>
      </c>
      <c r="C157" s="14"/>
      <c r="D157" s="25"/>
      <c r="E157" s="29">
        <v>1250</v>
      </c>
      <c r="F157" s="80">
        <v>1250</v>
      </c>
      <c r="G157" s="18" t="s">
        <v>239</v>
      </c>
      <c r="H157" s="18" t="s">
        <v>234</v>
      </c>
      <c r="I157" s="27">
        <f>фев.25!I157+F157-E157</f>
        <v>-1250</v>
      </c>
    </row>
    <row r="158" spans="1:9" x14ac:dyDescent="0.25">
      <c r="A158" s="1"/>
      <c r="B158" s="16">
        <v>146</v>
      </c>
      <c r="C158" s="14"/>
      <c r="D158" s="25"/>
      <c r="E158" s="29">
        <v>1250</v>
      </c>
      <c r="F158" s="80">
        <v>25000</v>
      </c>
      <c r="G158" s="18" t="s">
        <v>270</v>
      </c>
      <c r="H158" s="18" t="s">
        <v>264</v>
      </c>
      <c r="I158" s="27">
        <f>фев.25!I158+F158-E158</f>
        <v>21250</v>
      </c>
    </row>
    <row r="159" spans="1:9" x14ac:dyDescent="0.25">
      <c r="A159" s="1"/>
      <c r="B159" s="16">
        <v>147</v>
      </c>
      <c r="C159" s="14"/>
      <c r="D159" s="25"/>
      <c r="E159" s="29">
        <v>1250</v>
      </c>
      <c r="F159" s="80">
        <v>25000</v>
      </c>
      <c r="G159" s="18" t="s">
        <v>269</v>
      </c>
      <c r="H159" s="18" t="s">
        <v>264</v>
      </c>
      <c r="I159" s="27">
        <f>фев.25!I159+F159-E159</f>
        <v>21250</v>
      </c>
    </row>
    <row r="160" spans="1:9" x14ac:dyDescent="0.25">
      <c r="A160" s="1"/>
      <c r="B160" s="16">
        <v>148</v>
      </c>
      <c r="C160" s="14"/>
      <c r="D160" s="25"/>
      <c r="E160" s="59">
        <v>1250</v>
      </c>
      <c r="F160" s="80"/>
      <c r="G160" s="18"/>
      <c r="H160" s="18"/>
      <c r="I160" s="27">
        <f>фев.25!I160+F160-E160</f>
        <v>-1252</v>
      </c>
    </row>
    <row r="161" spans="1:9" x14ac:dyDescent="0.25">
      <c r="A161" s="1"/>
      <c r="B161" s="16">
        <v>149</v>
      </c>
      <c r="C161" s="14"/>
      <c r="D161" s="25"/>
      <c r="E161" s="59">
        <v>1250</v>
      </c>
      <c r="F161" s="80">
        <v>1250</v>
      </c>
      <c r="G161" s="18" t="s">
        <v>281</v>
      </c>
      <c r="H161" s="18" t="s">
        <v>275</v>
      </c>
      <c r="I161" s="27">
        <f>фев.25!I161+F161-E161</f>
        <v>-2500</v>
      </c>
    </row>
    <row r="162" spans="1:9" x14ac:dyDescent="0.25">
      <c r="A162" s="1"/>
      <c r="B162" s="16">
        <v>150</v>
      </c>
      <c r="C162" s="14"/>
      <c r="D162" s="25"/>
      <c r="E162" s="59">
        <v>1250</v>
      </c>
      <c r="F162" s="80">
        <v>2500</v>
      </c>
      <c r="G162" s="18" t="s">
        <v>331</v>
      </c>
      <c r="H162" s="18" t="s">
        <v>329</v>
      </c>
      <c r="I162" s="27">
        <f>фев.25!I162+F162-E162</f>
        <v>-1250</v>
      </c>
    </row>
    <row r="163" spans="1:9" x14ac:dyDescent="0.25">
      <c r="A163" s="1"/>
      <c r="B163" s="16">
        <v>151</v>
      </c>
      <c r="C163" s="14"/>
      <c r="D163" s="25"/>
      <c r="E163" s="59">
        <v>1250</v>
      </c>
      <c r="F163" s="80">
        <v>2500</v>
      </c>
      <c r="G163" s="18" t="s">
        <v>266</v>
      </c>
      <c r="H163" s="18" t="s">
        <v>264</v>
      </c>
      <c r="I163" s="27">
        <f>фев.25!I163+F163-E163</f>
        <v>0</v>
      </c>
    </row>
    <row r="164" spans="1:9" x14ac:dyDescent="0.25">
      <c r="A164" s="1"/>
      <c r="B164" s="16">
        <v>152</v>
      </c>
      <c r="C164" s="14"/>
      <c r="D164" s="25"/>
      <c r="E164" s="59">
        <v>1250</v>
      </c>
      <c r="F164" s="80">
        <v>2500</v>
      </c>
      <c r="G164" s="18" t="s">
        <v>301</v>
      </c>
      <c r="H164" s="18" t="s">
        <v>299</v>
      </c>
      <c r="I164" s="27">
        <f>фев.25!I164+F164-E164</f>
        <v>1250</v>
      </c>
    </row>
    <row r="165" spans="1:9" x14ac:dyDescent="0.25">
      <c r="A165" s="1"/>
      <c r="B165" s="16">
        <v>153</v>
      </c>
      <c r="C165" s="14"/>
      <c r="D165" s="25"/>
      <c r="E165" s="29">
        <v>1250</v>
      </c>
      <c r="F165" s="80"/>
      <c r="G165" s="18"/>
      <c r="H165" s="18"/>
      <c r="I165" s="27">
        <f>фев.25!I165+F165-E165</f>
        <v>3750</v>
      </c>
    </row>
    <row r="166" spans="1:9" x14ac:dyDescent="0.25">
      <c r="A166" s="1"/>
      <c r="B166" s="16">
        <v>154</v>
      </c>
      <c r="C166" s="14"/>
      <c r="D166" s="25"/>
      <c r="E166" s="59"/>
      <c r="F166" s="80"/>
      <c r="G166" s="18"/>
      <c r="H166" s="18"/>
      <c r="I166" s="27">
        <f>фев.25!I166+F166-E166</f>
        <v>0</v>
      </c>
    </row>
    <row r="167" spans="1:9" x14ac:dyDescent="0.25">
      <c r="A167" s="1"/>
      <c r="B167" s="16">
        <v>155</v>
      </c>
      <c r="C167" s="14"/>
      <c r="D167" s="25"/>
      <c r="E167" s="59"/>
      <c r="F167" s="80"/>
      <c r="G167" s="18"/>
      <c r="H167" s="18"/>
      <c r="I167" s="27">
        <f>фев.25!I167+F167-E167</f>
        <v>0</v>
      </c>
    </row>
    <row r="168" spans="1:9" x14ac:dyDescent="0.25">
      <c r="A168" s="1"/>
      <c r="B168" s="16">
        <v>156</v>
      </c>
      <c r="C168" s="14"/>
      <c r="D168" s="25"/>
      <c r="E168" s="59"/>
      <c r="F168" s="80"/>
      <c r="G168" s="18"/>
      <c r="H168" s="18"/>
      <c r="I168" s="27">
        <f>фев.25!I168+F168-E168</f>
        <v>0</v>
      </c>
    </row>
    <row r="169" spans="1:9" x14ac:dyDescent="0.25">
      <c r="A169" s="1"/>
      <c r="B169" s="16">
        <v>157</v>
      </c>
      <c r="C169" s="14"/>
      <c r="D169" s="25"/>
      <c r="E169" s="29"/>
      <c r="F169" s="80"/>
      <c r="G169" s="18"/>
      <c r="H169" s="18"/>
      <c r="I169" s="27">
        <f>фев.25!I169+F169-E169</f>
        <v>0</v>
      </c>
    </row>
    <row r="170" spans="1:9" x14ac:dyDescent="0.25">
      <c r="A170" s="1"/>
      <c r="B170" s="16">
        <v>158</v>
      </c>
      <c r="C170" s="14"/>
      <c r="D170" s="25"/>
      <c r="E170" s="29"/>
      <c r="F170" s="80"/>
      <c r="G170" s="18"/>
      <c r="H170" s="18"/>
      <c r="I170" s="27">
        <f>фев.25!I170+F170-E170</f>
        <v>0</v>
      </c>
    </row>
    <row r="171" spans="1:9" x14ac:dyDescent="0.25">
      <c r="A171" s="15"/>
      <c r="B171" s="16">
        <v>159</v>
      </c>
      <c r="C171" s="14"/>
      <c r="D171" s="25"/>
      <c r="E171" s="29">
        <v>1250</v>
      </c>
      <c r="F171" s="80"/>
      <c r="G171" s="18"/>
      <c r="H171" s="18"/>
      <c r="I171" s="27">
        <f>фев.25!I171+F171-E171</f>
        <v>1250</v>
      </c>
    </row>
    <row r="172" spans="1:9" x14ac:dyDescent="0.25">
      <c r="A172" s="1"/>
      <c r="B172" s="16">
        <v>160</v>
      </c>
      <c r="C172" s="14"/>
      <c r="D172" s="25"/>
      <c r="E172" s="29">
        <v>1250</v>
      </c>
      <c r="F172" s="80">
        <v>3750</v>
      </c>
      <c r="G172" s="18" t="s">
        <v>376</v>
      </c>
      <c r="H172" s="18" t="s">
        <v>375</v>
      </c>
      <c r="I172" s="27">
        <f>фев.25!I172+F172-E172</f>
        <v>0</v>
      </c>
    </row>
    <row r="173" spans="1:9" x14ac:dyDescent="0.25">
      <c r="A173" s="1"/>
      <c r="B173" s="16">
        <v>161</v>
      </c>
      <c r="C173" s="14"/>
      <c r="D173" s="25"/>
      <c r="E173" s="29">
        <v>1250</v>
      </c>
      <c r="F173" s="80">
        <v>1350</v>
      </c>
      <c r="G173" s="18" t="s">
        <v>295</v>
      </c>
      <c r="H173" s="18" t="s">
        <v>288</v>
      </c>
      <c r="I173" s="27">
        <f>фев.25!I173+F173-E173</f>
        <v>300</v>
      </c>
    </row>
    <row r="174" spans="1:9" x14ac:dyDescent="0.25">
      <c r="A174" s="1"/>
      <c r="B174" s="16">
        <v>162</v>
      </c>
      <c r="C174" s="14"/>
      <c r="D174" s="25"/>
      <c r="E174" s="29">
        <v>1250</v>
      </c>
      <c r="F174" s="80">
        <v>1250</v>
      </c>
      <c r="G174" s="18" t="s">
        <v>316</v>
      </c>
      <c r="H174" s="18" t="s">
        <v>317</v>
      </c>
      <c r="I174" s="27">
        <f>фев.25!I174+F174-E174</f>
        <v>-1250</v>
      </c>
    </row>
    <row r="175" spans="1:9" x14ac:dyDescent="0.25">
      <c r="A175" s="1"/>
      <c r="B175" s="16">
        <v>163</v>
      </c>
      <c r="C175" s="14"/>
      <c r="D175" s="25"/>
      <c r="E175" s="29">
        <v>1250</v>
      </c>
      <c r="F175" s="80"/>
      <c r="G175" s="18"/>
      <c r="H175" s="18"/>
      <c r="I175" s="27">
        <f>фев.25!I175+F175-E175</f>
        <v>-3750</v>
      </c>
    </row>
    <row r="176" spans="1:9" x14ac:dyDescent="0.25">
      <c r="A176" s="1"/>
      <c r="B176" s="16">
        <v>164</v>
      </c>
      <c r="C176" s="14"/>
      <c r="D176" s="25"/>
      <c r="E176" s="29">
        <v>1250</v>
      </c>
      <c r="F176" s="80"/>
      <c r="G176" s="18"/>
      <c r="H176" s="18"/>
      <c r="I176" s="27">
        <f>фев.25!I176+F176-E176</f>
        <v>1250</v>
      </c>
    </row>
    <row r="177" spans="1:9" x14ac:dyDescent="0.25">
      <c r="A177" s="1"/>
      <c r="B177" s="16">
        <v>165</v>
      </c>
      <c r="C177" s="14"/>
      <c r="D177" s="25"/>
      <c r="E177" s="29">
        <v>1250</v>
      </c>
      <c r="F177" s="80"/>
      <c r="G177" s="18"/>
      <c r="H177" s="18"/>
      <c r="I177" s="27">
        <f>фев.25!I177+F177-E177</f>
        <v>-3750</v>
      </c>
    </row>
    <row r="178" spans="1:9" x14ac:dyDescent="0.25">
      <c r="A178" s="1"/>
      <c r="B178" s="16">
        <v>166</v>
      </c>
      <c r="C178" s="14"/>
      <c r="D178" s="25"/>
      <c r="E178" s="29">
        <v>1250</v>
      </c>
      <c r="F178" s="80"/>
      <c r="G178" s="18"/>
      <c r="H178" s="18"/>
      <c r="I178" s="27">
        <f>фев.25!I178+F178-E178</f>
        <v>-2500</v>
      </c>
    </row>
    <row r="179" spans="1:9" x14ac:dyDescent="0.25">
      <c r="A179" s="1"/>
      <c r="B179" s="16">
        <v>167</v>
      </c>
      <c r="C179" s="14"/>
      <c r="D179" s="25"/>
      <c r="E179" s="29">
        <v>1250</v>
      </c>
      <c r="F179" s="80"/>
      <c r="G179" s="18"/>
      <c r="H179" s="18"/>
      <c r="I179" s="27">
        <f>фев.25!I179+F179-E179</f>
        <v>-2500</v>
      </c>
    </row>
    <row r="180" spans="1:9" x14ac:dyDescent="0.25">
      <c r="A180" s="1"/>
      <c r="B180" s="16">
        <v>168</v>
      </c>
      <c r="C180" s="14"/>
      <c r="D180" s="25"/>
      <c r="E180" s="29">
        <v>1250</v>
      </c>
      <c r="F180" s="80">
        <v>5000</v>
      </c>
      <c r="G180" s="18" t="s">
        <v>386</v>
      </c>
      <c r="H180" s="18" t="s">
        <v>383</v>
      </c>
      <c r="I180" s="27">
        <f>фев.25!I180+F180-E180</f>
        <v>1250</v>
      </c>
    </row>
    <row r="181" spans="1:9" x14ac:dyDescent="0.25">
      <c r="A181" s="1"/>
      <c r="B181" s="16">
        <v>169</v>
      </c>
      <c r="C181" s="14"/>
      <c r="D181" s="25"/>
      <c r="E181" s="29">
        <v>1250</v>
      </c>
      <c r="F181" s="80"/>
      <c r="G181" s="18"/>
      <c r="H181" s="18"/>
      <c r="I181" s="27">
        <f>фев.25!I181+F181-E181</f>
        <v>-3750</v>
      </c>
    </row>
    <row r="182" spans="1:9" x14ac:dyDescent="0.25">
      <c r="A182" s="15"/>
      <c r="B182" s="16">
        <v>170</v>
      </c>
      <c r="C182" s="14"/>
      <c r="D182" s="25"/>
      <c r="E182" s="29">
        <v>1250</v>
      </c>
      <c r="F182" s="80"/>
      <c r="G182" s="18"/>
      <c r="H182" s="18"/>
      <c r="I182" s="27">
        <f>фев.25!I182+F182-E182</f>
        <v>-3750</v>
      </c>
    </row>
    <row r="183" spans="1:9" x14ac:dyDescent="0.25">
      <c r="A183" s="1"/>
      <c r="B183" s="16">
        <v>171</v>
      </c>
      <c r="C183" s="14"/>
      <c r="D183" s="25"/>
      <c r="E183" s="29">
        <v>1250</v>
      </c>
      <c r="F183" s="80">
        <v>2500</v>
      </c>
      <c r="G183" s="18" t="s">
        <v>385</v>
      </c>
      <c r="H183" s="18" t="s">
        <v>383</v>
      </c>
      <c r="I183" s="27">
        <f>фев.25!I183+F183-E183</f>
        <v>-1250</v>
      </c>
    </row>
    <row r="184" spans="1:9" x14ac:dyDescent="0.25">
      <c r="A184" s="1"/>
      <c r="B184" s="16">
        <v>172</v>
      </c>
      <c r="C184" s="14"/>
      <c r="D184" s="25"/>
      <c r="E184" s="29">
        <v>1250</v>
      </c>
      <c r="F184" s="80">
        <v>2500</v>
      </c>
      <c r="G184" s="18" t="s">
        <v>310</v>
      </c>
      <c r="H184" s="18" t="s">
        <v>306</v>
      </c>
      <c r="I184" s="27">
        <f>фев.25!I184+F184-E184</f>
        <v>-1250</v>
      </c>
    </row>
    <row r="185" spans="1:9" x14ac:dyDescent="0.25">
      <c r="A185" s="1"/>
      <c r="B185" s="16">
        <v>173</v>
      </c>
      <c r="C185" s="65"/>
      <c r="D185" s="40"/>
      <c r="E185" s="29">
        <v>1250</v>
      </c>
      <c r="F185" s="80"/>
      <c r="G185" s="18"/>
      <c r="H185" s="18"/>
      <c r="I185" s="27">
        <f>фев.25!I185+F185-E185</f>
        <v>-1250</v>
      </c>
    </row>
    <row r="186" spans="1:9" x14ac:dyDescent="0.25">
      <c r="A186" s="1"/>
      <c r="B186" s="16">
        <v>174</v>
      </c>
      <c r="C186" s="14"/>
      <c r="D186" s="25"/>
      <c r="E186" s="29"/>
      <c r="F186" s="80"/>
      <c r="G186" s="18"/>
      <c r="H186" s="18"/>
      <c r="I186" s="27">
        <f>фев.25!I186+F186-E186</f>
        <v>0</v>
      </c>
    </row>
    <row r="187" spans="1:9" x14ac:dyDescent="0.25">
      <c r="A187" s="1"/>
      <c r="B187" s="16">
        <v>175</v>
      </c>
      <c r="C187" s="14"/>
      <c r="D187" s="25"/>
      <c r="E187" s="29">
        <v>1250</v>
      </c>
      <c r="F187" s="80"/>
      <c r="G187" s="18"/>
      <c r="H187" s="18"/>
      <c r="I187" s="27">
        <f>фев.25!I187+F187-E187</f>
        <v>-3750</v>
      </c>
    </row>
    <row r="188" spans="1:9" x14ac:dyDescent="0.25">
      <c r="A188" s="1"/>
      <c r="B188" s="16">
        <v>176</v>
      </c>
      <c r="C188" s="14"/>
      <c r="D188" s="25"/>
      <c r="E188" s="29"/>
      <c r="F188" s="80"/>
      <c r="G188" s="18"/>
      <c r="H188" s="18"/>
      <c r="I188" s="27">
        <f>фев.25!I188+F188-E188</f>
        <v>0</v>
      </c>
    </row>
    <row r="189" spans="1:9" x14ac:dyDescent="0.25">
      <c r="A189" s="1"/>
      <c r="B189" s="16">
        <v>177</v>
      </c>
      <c r="C189" s="14"/>
      <c r="D189" s="25"/>
      <c r="E189" s="29"/>
      <c r="F189" s="80"/>
      <c r="G189" s="18"/>
      <c r="H189" s="18"/>
      <c r="I189" s="27">
        <f>фев.25!I189+F189-E189</f>
        <v>0</v>
      </c>
    </row>
    <row r="190" spans="1:9" x14ac:dyDescent="0.25">
      <c r="A190" s="1"/>
      <c r="B190" s="16">
        <v>178</v>
      </c>
      <c r="C190" s="14"/>
      <c r="D190" s="25"/>
      <c r="E190" s="29"/>
      <c r="F190" s="80"/>
      <c r="G190" s="18"/>
      <c r="H190" s="18"/>
      <c r="I190" s="27">
        <f>фев.25!I190+F190-E190</f>
        <v>0</v>
      </c>
    </row>
    <row r="191" spans="1:9" x14ac:dyDescent="0.25">
      <c r="A191" s="1"/>
      <c r="B191" s="16">
        <v>179</v>
      </c>
      <c r="C191" s="14"/>
      <c r="D191" s="25"/>
      <c r="E191" s="29"/>
      <c r="F191" s="80"/>
      <c r="G191" s="18"/>
      <c r="H191" s="18"/>
      <c r="I191" s="27">
        <f>фев.25!I191+F191-E191</f>
        <v>0</v>
      </c>
    </row>
    <row r="192" spans="1:9" x14ac:dyDescent="0.25">
      <c r="A192" s="1"/>
      <c r="B192" s="16">
        <v>180</v>
      </c>
      <c r="C192" s="14"/>
      <c r="D192" s="25"/>
      <c r="E192" s="29">
        <v>1250</v>
      </c>
      <c r="F192" s="80">
        <v>1250</v>
      </c>
      <c r="G192" s="18" t="s">
        <v>289</v>
      </c>
      <c r="H192" s="18" t="s">
        <v>288</v>
      </c>
      <c r="I192" s="27">
        <f>фев.25!I192+F192-E192</f>
        <v>0</v>
      </c>
    </row>
    <row r="193" spans="1:9" x14ac:dyDescent="0.25">
      <c r="A193" s="1"/>
      <c r="B193" s="16">
        <v>181</v>
      </c>
      <c r="C193" s="14"/>
      <c r="D193" s="25"/>
      <c r="E193" s="29">
        <v>1250</v>
      </c>
      <c r="F193" s="80">
        <v>1250</v>
      </c>
      <c r="G193" s="18" t="s">
        <v>305</v>
      </c>
      <c r="H193" s="18" t="s">
        <v>306</v>
      </c>
      <c r="I193" s="27">
        <f>фев.25!I193+F193-E193</f>
        <v>0</v>
      </c>
    </row>
    <row r="194" spans="1:9" x14ac:dyDescent="0.25">
      <c r="A194" s="1"/>
      <c r="B194" s="16">
        <v>182</v>
      </c>
      <c r="C194" s="14"/>
      <c r="D194" s="25"/>
      <c r="E194" s="29">
        <v>1250</v>
      </c>
      <c r="F194" s="80"/>
      <c r="G194" s="18"/>
      <c r="H194" s="18"/>
      <c r="I194" s="27">
        <f>фев.25!I194+F194-E194</f>
        <v>-3750</v>
      </c>
    </row>
    <row r="195" spans="1:9" x14ac:dyDescent="0.25">
      <c r="A195" s="1"/>
      <c r="B195" s="16">
        <v>183</v>
      </c>
      <c r="C195" s="14"/>
      <c r="D195" s="25"/>
      <c r="E195" s="29">
        <v>1250</v>
      </c>
      <c r="F195" s="80"/>
      <c r="G195" s="18"/>
      <c r="H195" s="18"/>
      <c r="I195" s="27">
        <f>фев.25!I195+F195-E195</f>
        <v>-1250</v>
      </c>
    </row>
    <row r="196" spans="1:9" x14ac:dyDescent="0.25">
      <c r="A196" s="1"/>
      <c r="B196" s="16">
        <v>184</v>
      </c>
      <c r="C196" s="14"/>
      <c r="D196" s="25"/>
      <c r="E196" s="29">
        <v>1250</v>
      </c>
      <c r="F196" s="80"/>
      <c r="G196" s="18"/>
      <c r="H196" s="18"/>
      <c r="I196" s="27">
        <f>фев.25!I196+F196-E196</f>
        <v>-3750</v>
      </c>
    </row>
    <row r="197" spans="1:9" x14ac:dyDescent="0.25">
      <c r="A197" s="15"/>
      <c r="B197" s="16">
        <v>185</v>
      </c>
      <c r="C197" s="14"/>
      <c r="D197" s="25"/>
      <c r="E197" s="29">
        <v>1250</v>
      </c>
      <c r="F197" s="80">
        <v>1250</v>
      </c>
      <c r="G197" s="18" t="s">
        <v>229</v>
      </c>
      <c r="H197" s="18" t="s">
        <v>222</v>
      </c>
      <c r="I197" s="27">
        <f>фев.25!I197+F197-E197</f>
        <v>0</v>
      </c>
    </row>
    <row r="198" spans="1:9" x14ac:dyDescent="0.25">
      <c r="A198" s="1"/>
      <c r="B198" s="16">
        <v>186</v>
      </c>
      <c r="C198" s="14"/>
      <c r="D198" s="25"/>
      <c r="E198" s="29">
        <v>1250</v>
      </c>
      <c r="F198" s="80">
        <v>1250</v>
      </c>
      <c r="G198" s="18" t="s">
        <v>321</v>
      </c>
      <c r="H198" s="18" t="s">
        <v>317</v>
      </c>
      <c r="I198" s="27">
        <f>фев.25!I198+F198-E198</f>
        <v>-1250</v>
      </c>
    </row>
    <row r="199" spans="1:9" x14ac:dyDescent="0.25">
      <c r="A199" s="1"/>
      <c r="B199" s="16">
        <v>187</v>
      </c>
      <c r="C199" s="14"/>
      <c r="D199" s="25"/>
      <c r="E199" s="29">
        <v>1250</v>
      </c>
      <c r="F199" s="80"/>
      <c r="G199" s="18"/>
      <c r="H199" s="18"/>
      <c r="I199" s="27">
        <f>фев.25!I199+F199-E199</f>
        <v>-2500</v>
      </c>
    </row>
    <row r="200" spans="1:9" x14ac:dyDescent="0.25">
      <c r="A200" s="1"/>
      <c r="B200" s="16">
        <v>188</v>
      </c>
      <c r="C200" s="14"/>
      <c r="D200" s="25"/>
      <c r="E200" s="29">
        <v>1250</v>
      </c>
      <c r="F200" s="80"/>
      <c r="G200" s="18"/>
      <c r="H200" s="18"/>
      <c r="I200" s="27">
        <f>фев.25!I200+F200-E200</f>
        <v>-1250</v>
      </c>
    </row>
    <row r="201" spans="1:9" x14ac:dyDescent="0.25">
      <c r="A201" s="1"/>
      <c r="B201" s="16">
        <v>189</v>
      </c>
      <c r="C201" s="14"/>
      <c r="D201" s="25"/>
      <c r="E201" s="29">
        <v>1250</v>
      </c>
      <c r="F201" s="80"/>
      <c r="G201" s="18"/>
      <c r="H201" s="18"/>
      <c r="I201" s="27">
        <f>фев.25!I201+F201-E201</f>
        <v>-3750</v>
      </c>
    </row>
    <row r="202" spans="1:9" x14ac:dyDescent="0.25">
      <c r="A202" s="1"/>
      <c r="B202" s="16">
        <v>190</v>
      </c>
      <c r="C202" s="14"/>
      <c r="D202" s="25"/>
      <c r="E202" s="29">
        <v>1250</v>
      </c>
      <c r="F202" s="80"/>
      <c r="G202" s="18"/>
      <c r="H202" s="18"/>
      <c r="I202" s="27">
        <f>фев.25!I202+F202-E202</f>
        <v>-3750</v>
      </c>
    </row>
    <row r="203" spans="1:9" x14ac:dyDescent="0.25">
      <c r="A203" s="1"/>
      <c r="B203" s="16">
        <v>191</v>
      </c>
      <c r="C203" s="14"/>
      <c r="D203" s="25"/>
      <c r="E203" s="29">
        <v>1250</v>
      </c>
      <c r="F203" s="80">
        <v>1250</v>
      </c>
      <c r="G203" s="18" t="s">
        <v>225</v>
      </c>
      <c r="H203" s="18" t="s">
        <v>222</v>
      </c>
      <c r="I203" s="27">
        <f>фев.25!I203+F203-E203</f>
        <v>-1250</v>
      </c>
    </row>
    <row r="204" spans="1:9" x14ac:dyDescent="0.25">
      <c r="A204" s="1"/>
      <c r="B204" s="16">
        <v>192</v>
      </c>
      <c r="C204" s="14"/>
      <c r="D204" s="25"/>
      <c r="E204" s="29">
        <v>1250</v>
      </c>
      <c r="F204" s="80">
        <v>1250</v>
      </c>
      <c r="G204" s="18" t="s">
        <v>224</v>
      </c>
      <c r="H204" s="18" t="s">
        <v>222</v>
      </c>
      <c r="I204" s="27">
        <f>фев.25!I204+F204-E204</f>
        <v>-1250</v>
      </c>
    </row>
    <row r="205" spans="1:9" x14ac:dyDescent="0.25">
      <c r="A205" s="1"/>
      <c r="B205" s="16" t="s">
        <v>37</v>
      </c>
      <c r="C205" s="14"/>
      <c r="D205" s="25"/>
      <c r="E205" s="29">
        <v>1250</v>
      </c>
      <c r="F205" s="80"/>
      <c r="G205" s="18"/>
      <c r="H205" s="18"/>
      <c r="I205" s="27">
        <f>фев.25!I205+F205-E205</f>
        <v>-3750</v>
      </c>
    </row>
    <row r="206" spans="1:9" x14ac:dyDescent="0.25">
      <c r="A206" s="1"/>
      <c r="B206" s="16">
        <v>193</v>
      </c>
      <c r="C206" s="14"/>
      <c r="D206" s="25"/>
      <c r="E206" s="29">
        <v>1250</v>
      </c>
      <c r="F206" s="80">
        <v>2000</v>
      </c>
      <c r="G206" s="18" t="s">
        <v>253</v>
      </c>
      <c r="H206" s="18" t="s">
        <v>249</v>
      </c>
      <c r="I206" s="27">
        <f>фев.25!I206+F206-E206</f>
        <v>750</v>
      </c>
    </row>
    <row r="207" spans="1:9" x14ac:dyDescent="0.25">
      <c r="A207" s="1"/>
      <c r="B207" s="16">
        <v>194</v>
      </c>
      <c r="C207" s="14"/>
      <c r="D207" s="25"/>
      <c r="E207" s="29">
        <v>1250</v>
      </c>
      <c r="F207" s="80"/>
      <c r="G207" s="18"/>
      <c r="H207" s="18"/>
      <c r="I207" s="27">
        <f>фев.25!I207+F207-E207</f>
        <v>11250</v>
      </c>
    </row>
    <row r="208" spans="1:9" x14ac:dyDescent="0.25">
      <c r="A208" s="15"/>
      <c r="B208" s="16">
        <v>195</v>
      </c>
      <c r="C208" s="65"/>
      <c r="D208" s="25"/>
      <c r="E208" s="29">
        <v>1250</v>
      </c>
      <c r="F208" s="80">
        <v>1250</v>
      </c>
      <c r="G208" s="18" t="s">
        <v>344</v>
      </c>
      <c r="H208" s="18" t="s">
        <v>343</v>
      </c>
      <c r="I208" s="27">
        <f>фев.25!I208+F208-E208</f>
        <v>-1250</v>
      </c>
    </row>
    <row r="209" spans="1:9" x14ac:dyDescent="0.25">
      <c r="A209" s="1"/>
      <c r="B209" s="16">
        <v>196</v>
      </c>
      <c r="C209" s="14"/>
      <c r="D209" s="25"/>
      <c r="E209" s="29"/>
      <c r="F209" s="80"/>
      <c r="G209" s="18"/>
      <c r="H209" s="18"/>
      <c r="I209" s="27">
        <f>фев.25!I209+F209-E209</f>
        <v>0</v>
      </c>
    </row>
    <row r="210" spans="1:9" x14ac:dyDescent="0.25">
      <c r="A210" s="1"/>
      <c r="B210" s="16">
        <v>197</v>
      </c>
      <c r="C210" s="14"/>
      <c r="D210" s="25"/>
      <c r="E210" s="29">
        <v>1250</v>
      </c>
      <c r="F210" s="80">
        <v>1250</v>
      </c>
      <c r="G210" s="18" t="s">
        <v>228</v>
      </c>
      <c r="H210" s="18" t="s">
        <v>222</v>
      </c>
      <c r="I210" s="27">
        <f>фев.25!I210+F210-E210</f>
        <v>0</v>
      </c>
    </row>
    <row r="211" spans="1:9" x14ac:dyDescent="0.25">
      <c r="A211" s="1"/>
      <c r="B211" s="16">
        <v>198</v>
      </c>
      <c r="C211" s="14"/>
      <c r="D211" s="25"/>
      <c r="E211" s="29">
        <v>1250</v>
      </c>
      <c r="F211" s="80"/>
      <c r="G211" s="18"/>
      <c r="H211" s="18"/>
      <c r="I211" s="27">
        <f>фев.25!I211+F211-E211</f>
        <v>-3750</v>
      </c>
    </row>
    <row r="212" spans="1:9" x14ac:dyDescent="0.25">
      <c r="A212" s="1"/>
      <c r="B212" s="16">
        <v>199</v>
      </c>
      <c r="C212" s="14"/>
      <c r="D212" s="25"/>
      <c r="E212" s="29">
        <v>1250</v>
      </c>
      <c r="F212" s="80">
        <v>1250</v>
      </c>
      <c r="G212" s="18" t="s">
        <v>309</v>
      </c>
      <c r="H212" s="18" t="s">
        <v>306</v>
      </c>
      <c r="I212" s="27">
        <f>фев.25!I212+F212-E212</f>
        <v>1250</v>
      </c>
    </row>
    <row r="213" spans="1:9" x14ac:dyDescent="0.25">
      <c r="A213" s="1"/>
      <c r="B213" s="16">
        <v>200</v>
      </c>
      <c r="C213" s="14"/>
      <c r="D213" s="25"/>
      <c r="E213" s="29">
        <v>1250</v>
      </c>
      <c r="F213" s="80">
        <v>1250</v>
      </c>
      <c r="G213" s="18" t="s">
        <v>362</v>
      </c>
      <c r="H213" s="18" t="s">
        <v>363</v>
      </c>
      <c r="I213" s="27">
        <f>фев.25!I213+F213-E213</f>
        <v>1250</v>
      </c>
    </row>
    <row r="214" spans="1:9" x14ac:dyDescent="0.25">
      <c r="A214" s="1"/>
      <c r="B214" s="16">
        <v>201</v>
      </c>
      <c r="C214" s="14"/>
      <c r="D214" s="25"/>
      <c r="E214" s="29">
        <v>1250</v>
      </c>
      <c r="F214" s="80"/>
      <c r="G214" s="18"/>
      <c r="H214" s="18"/>
      <c r="I214" s="27">
        <f>фев.25!I214+F214-E214</f>
        <v>-3750</v>
      </c>
    </row>
    <row r="215" spans="1:9" x14ac:dyDescent="0.25">
      <c r="A215" s="1"/>
      <c r="B215" s="16">
        <v>202</v>
      </c>
      <c r="C215" s="14"/>
      <c r="D215" s="25"/>
      <c r="E215" s="29">
        <v>1250</v>
      </c>
      <c r="F215" s="80">
        <v>2500</v>
      </c>
      <c r="G215" s="18" t="s">
        <v>435</v>
      </c>
      <c r="H215" s="18" t="s">
        <v>436</v>
      </c>
      <c r="I215" s="27">
        <f>фев.25!I215+F215-E215</f>
        <v>1250</v>
      </c>
    </row>
    <row r="216" spans="1:9" x14ac:dyDescent="0.25">
      <c r="A216" s="1"/>
      <c r="B216" s="16">
        <v>203</v>
      </c>
      <c r="C216" s="14"/>
      <c r="D216" s="25"/>
      <c r="E216" s="29">
        <v>1250</v>
      </c>
      <c r="F216" s="80">
        <v>1200</v>
      </c>
      <c r="G216" s="18" t="s">
        <v>298</v>
      </c>
      <c r="H216" s="18" t="s">
        <v>299</v>
      </c>
      <c r="I216" s="27">
        <f>фев.25!I216+F216-E216</f>
        <v>-150</v>
      </c>
    </row>
    <row r="217" spans="1:9" x14ac:dyDescent="0.25">
      <c r="A217" s="1"/>
      <c r="B217" s="16">
        <v>204</v>
      </c>
      <c r="C217" s="14"/>
      <c r="D217" s="25"/>
      <c r="E217" s="29">
        <v>1250</v>
      </c>
      <c r="F217" s="80"/>
      <c r="G217" s="18"/>
      <c r="H217" s="18"/>
      <c r="I217" s="27">
        <f>фев.25!I217+F217-E217</f>
        <v>-3750</v>
      </c>
    </row>
    <row r="218" spans="1:9" x14ac:dyDescent="0.25">
      <c r="A218" s="1"/>
      <c r="B218" s="16">
        <v>205</v>
      </c>
      <c r="C218" s="14"/>
      <c r="D218" s="25"/>
      <c r="E218" s="29">
        <v>1250</v>
      </c>
      <c r="F218" s="80">
        <v>1300</v>
      </c>
      <c r="G218" s="18" t="s">
        <v>230</v>
      </c>
      <c r="H218" s="18" t="s">
        <v>222</v>
      </c>
      <c r="I218" s="27">
        <f>фев.25!I218+F218-E218</f>
        <v>-1150</v>
      </c>
    </row>
    <row r="219" spans="1:9" x14ac:dyDescent="0.25">
      <c r="A219" s="1"/>
      <c r="B219" s="16">
        <v>206</v>
      </c>
      <c r="C219" s="14"/>
      <c r="D219" s="25"/>
      <c r="E219" s="29">
        <v>1250</v>
      </c>
      <c r="F219" s="80"/>
      <c r="G219" s="18"/>
      <c r="H219" s="18"/>
      <c r="I219" s="27">
        <f>фев.25!I219+F219-E219</f>
        <v>-3750</v>
      </c>
    </row>
    <row r="220" spans="1:9" x14ac:dyDescent="0.25">
      <c r="A220" s="1"/>
      <c r="B220" s="16">
        <v>207</v>
      </c>
      <c r="C220" s="14"/>
      <c r="D220" s="25"/>
      <c r="E220" s="29">
        <v>1250</v>
      </c>
      <c r="F220" s="80"/>
      <c r="G220" s="18"/>
      <c r="H220" s="18"/>
      <c r="I220" s="27">
        <f>фев.25!I220+F220-E220</f>
        <v>-3750</v>
      </c>
    </row>
    <row r="221" spans="1:9" x14ac:dyDescent="0.25">
      <c r="A221" s="1"/>
      <c r="B221" s="16">
        <v>208</v>
      </c>
      <c r="C221" s="14"/>
      <c r="D221" s="25"/>
      <c r="E221" s="29">
        <v>1250</v>
      </c>
      <c r="F221" s="80">
        <v>1250</v>
      </c>
      <c r="G221" s="18" t="s">
        <v>364</v>
      </c>
      <c r="H221" s="18" t="s">
        <v>363</v>
      </c>
      <c r="I221" s="27">
        <f>фев.25!I221+F221-E221</f>
        <v>0</v>
      </c>
    </row>
    <row r="222" spans="1:9" x14ac:dyDescent="0.25">
      <c r="A222" s="1"/>
      <c r="B222" s="16">
        <v>209</v>
      </c>
      <c r="C222" s="14"/>
      <c r="D222" s="25"/>
      <c r="E222" s="29">
        <v>1250</v>
      </c>
      <c r="F222" s="80"/>
      <c r="G222" s="18"/>
      <c r="H222" s="18"/>
      <c r="I222" s="27">
        <f>фев.25!I222+F222-E222</f>
        <v>1250</v>
      </c>
    </row>
    <row r="223" spans="1:9" x14ac:dyDescent="0.25">
      <c r="A223" s="1"/>
      <c r="B223" s="25" t="s">
        <v>25</v>
      </c>
      <c r="C223" s="14"/>
      <c r="D223" s="25"/>
      <c r="E223" s="29">
        <v>1250</v>
      </c>
      <c r="F223" s="80">
        <v>1300</v>
      </c>
      <c r="G223" s="18" t="s">
        <v>345</v>
      </c>
      <c r="H223" s="18" t="s">
        <v>343</v>
      </c>
      <c r="I223" s="27">
        <f>фев.25!I223+F223-E223</f>
        <v>-1150</v>
      </c>
    </row>
    <row r="224" spans="1:9" x14ac:dyDescent="0.25">
      <c r="A224" s="15"/>
      <c r="B224" s="16">
        <v>210</v>
      </c>
      <c r="C224" s="14"/>
      <c r="D224" s="25"/>
      <c r="E224" s="29">
        <v>1250</v>
      </c>
      <c r="F224" s="80"/>
      <c r="G224" s="18"/>
      <c r="H224" s="18"/>
      <c r="I224" s="27">
        <f>фев.25!I224+F224-E224</f>
        <v>-1250</v>
      </c>
    </row>
    <row r="225" spans="1:9" x14ac:dyDescent="0.25">
      <c r="A225" s="15"/>
      <c r="B225" s="16" t="s">
        <v>22</v>
      </c>
      <c r="C225" s="14"/>
      <c r="D225" s="25"/>
      <c r="E225" s="29">
        <v>1250</v>
      </c>
      <c r="F225" s="80"/>
      <c r="G225" s="18"/>
      <c r="H225" s="18"/>
      <c r="I225" s="27">
        <f>фев.25!I225+F225-E225</f>
        <v>-3750</v>
      </c>
    </row>
    <row r="226" spans="1:9" x14ac:dyDescent="0.25">
      <c r="A226" s="1"/>
      <c r="B226" s="16">
        <v>211</v>
      </c>
      <c r="C226" s="14"/>
      <c r="D226" s="25"/>
      <c r="E226" s="29">
        <v>1250</v>
      </c>
      <c r="F226" s="80">
        <v>1250</v>
      </c>
      <c r="G226" s="18" t="s">
        <v>237</v>
      </c>
      <c r="H226" s="18" t="s">
        <v>234</v>
      </c>
      <c r="I226" s="27">
        <f>фев.25!I226+F226-E226</f>
        <v>-1250</v>
      </c>
    </row>
    <row r="227" spans="1:9" x14ac:dyDescent="0.25">
      <c r="A227" s="1"/>
      <c r="B227" s="16">
        <v>212</v>
      </c>
      <c r="C227" s="14"/>
      <c r="D227" s="25"/>
      <c r="E227" s="29">
        <v>1250</v>
      </c>
      <c r="F227" s="80">
        <v>1250</v>
      </c>
      <c r="G227" s="18" t="s">
        <v>227</v>
      </c>
      <c r="H227" s="18" t="s">
        <v>222</v>
      </c>
      <c r="I227" s="27">
        <f>фев.25!I227+F227-E227</f>
        <v>0</v>
      </c>
    </row>
    <row r="228" spans="1:9" x14ac:dyDescent="0.25">
      <c r="A228" s="1"/>
      <c r="B228" s="16">
        <v>213</v>
      </c>
      <c r="C228" s="14"/>
      <c r="D228" s="25"/>
      <c r="E228" s="29">
        <v>1250</v>
      </c>
      <c r="F228" s="80">
        <v>5000</v>
      </c>
      <c r="G228" s="18" t="s">
        <v>327</v>
      </c>
      <c r="H228" s="18" t="s">
        <v>317</v>
      </c>
      <c r="I228" s="27">
        <f>фев.25!I228+F228-E228</f>
        <v>6250</v>
      </c>
    </row>
    <row r="229" spans="1:9" x14ac:dyDescent="0.25">
      <c r="A229" s="1"/>
      <c r="B229" s="16">
        <v>214</v>
      </c>
      <c r="C229" s="14"/>
      <c r="D229" s="25"/>
      <c r="E229" s="29">
        <v>1250</v>
      </c>
      <c r="F229" s="80"/>
      <c r="G229" s="18"/>
      <c r="H229" s="18"/>
      <c r="I229" s="27">
        <f>фев.25!I229+F229-E229</f>
        <v>-3750</v>
      </c>
    </row>
    <row r="230" spans="1:9" x14ac:dyDescent="0.25">
      <c r="A230" s="1"/>
      <c r="B230" s="16">
        <v>215</v>
      </c>
      <c r="C230" s="14"/>
      <c r="D230" s="25"/>
      <c r="E230" s="29">
        <v>1250</v>
      </c>
      <c r="F230" s="80">
        <v>2500</v>
      </c>
      <c r="G230" s="18" t="s">
        <v>372</v>
      </c>
      <c r="H230" s="18" t="s">
        <v>373</v>
      </c>
      <c r="I230" s="27">
        <f>фев.25!I230+F230-E230</f>
        <v>1250</v>
      </c>
    </row>
    <row r="231" spans="1:9" x14ac:dyDescent="0.25">
      <c r="A231" s="1"/>
      <c r="B231" s="16">
        <v>216</v>
      </c>
      <c r="C231" s="14"/>
      <c r="D231" s="25"/>
      <c r="E231" s="29">
        <v>1250</v>
      </c>
      <c r="F231" s="80">
        <v>1250</v>
      </c>
      <c r="G231" s="18" t="s">
        <v>290</v>
      </c>
      <c r="H231" s="18" t="s">
        <v>288</v>
      </c>
      <c r="I231" s="27">
        <f>фев.25!I231+F231-E231</f>
        <v>-1250</v>
      </c>
    </row>
    <row r="232" spans="1:9" x14ac:dyDescent="0.25">
      <c r="A232" s="1"/>
      <c r="B232" s="16" t="s">
        <v>21</v>
      </c>
      <c r="C232" s="14"/>
      <c r="D232" s="25"/>
      <c r="E232" s="29">
        <v>1250</v>
      </c>
      <c r="F232" s="80"/>
      <c r="G232" s="18"/>
      <c r="H232" s="18"/>
      <c r="I232" s="27">
        <f>фев.25!I232+F232-E232</f>
        <v>-1250</v>
      </c>
    </row>
    <row r="233" spans="1:9" x14ac:dyDescent="0.25">
      <c r="A233" s="1"/>
      <c r="B233" s="16">
        <v>217</v>
      </c>
      <c r="C233" s="14"/>
      <c r="D233" s="25"/>
      <c r="E233" s="29">
        <v>1250</v>
      </c>
      <c r="F233" s="80"/>
      <c r="G233" s="18"/>
      <c r="H233" s="18"/>
      <c r="I233" s="27">
        <f>фев.25!I233+F233-E233</f>
        <v>1250</v>
      </c>
    </row>
    <row r="234" spans="1:9" x14ac:dyDescent="0.25">
      <c r="A234" s="1"/>
      <c r="B234" s="16" t="s">
        <v>32</v>
      </c>
      <c r="C234" s="14"/>
      <c r="D234" s="25"/>
      <c r="E234" s="29">
        <v>1250</v>
      </c>
      <c r="F234" s="80">
        <v>1250</v>
      </c>
      <c r="G234" s="18" t="s">
        <v>350</v>
      </c>
      <c r="H234" s="18" t="s">
        <v>351</v>
      </c>
      <c r="I234" s="27">
        <f>фев.25!I234+F234-E234</f>
        <v>0</v>
      </c>
    </row>
    <row r="235" spans="1:9" x14ac:dyDescent="0.25">
      <c r="A235" s="1"/>
      <c r="B235" s="16">
        <v>218</v>
      </c>
      <c r="C235" s="14"/>
      <c r="D235" s="25"/>
      <c r="E235" s="29">
        <v>1250</v>
      </c>
      <c r="F235" s="80"/>
      <c r="G235" s="18"/>
      <c r="H235" s="18"/>
      <c r="I235" s="27">
        <f>фев.25!I235+F235-E235</f>
        <v>-1250</v>
      </c>
    </row>
    <row r="236" spans="1:9" x14ac:dyDescent="0.25">
      <c r="A236" s="1"/>
      <c r="B236" s="16">
        <v>219</v>
      </c>
      <c r="C236" s="14"/>
      <c r="D236" s="25"/>
      <c r="E236" s="29">
        <v>1250</v>
      </c>
      <c r="F236" s="80"/>
      <c r="G236" s="18"/>
      <c r="H236" s="18"/>
      <c r="I236" s="27">
        <f>фев.25!I236+F236-E236</f>
        <v>-3750</v>
      </c>
    </row>
    <row r="237" spans="1:9" x14ac:dyDescent="0.25">
      <c r="A237" s="1"/>
      <c r="B237" s="16">
        <v>220</v>
      </c>
      <c r="C237" s="14"/>
      <c r="D237" s="25"/>
      <c r="E237" s="29">
        <v>1250</v>
      </c>
      <c r="F237" s="80"/>
      <c r="G237" s="18"/>
      <c r="H237" s="18"/>
      <c r="I237" s="27">
        <f>фев.25!I237+F237-E237</f>
        <v>-3750</v>
      </c>
    </row>
    <row r="238" spans="1:9" x14ac:dyDescent="0.25">
      <c r="A238" s="1"/>
      <c r="B238" s="16">
        <v>221</v>
      </c>
      <c r="C238" s="14"/>
      <c r="D238" s="25"/>
      <c r="E238" s="29">
        <v>1250</v>
      </c>
      <c r="F238" s="80">
        <v>5000</v>
      </c>
      <c r="G238" s="18" t="s">
        <v>220</v>
      </c>
      <c r="H238" s="18" t="s">
        <v>217</v>
      </c>
      <c r="I238" s="27">
        <f>фев.25!I238+F238-E238</f>
        <v>11250</v>
      </c>
    </row>
    <row r="239" spans="1:9" x14ac:dyDescent="0.25">
      <c r="A239" s="1"/>
      <c r="B239" s="16">
        <v>222</v>
      </c>
      <c r="C239" s="14"/>
      <c r="D239" s="25"/>
      <c r="E239" s="29">
        <v>1250</v>
      </c>
      <c r="F239" s="80"/>
      <c r="G239" s="18"/>
      <c r="H239" s="18"/>
      <c r="I239" s="27">
        <f>фев.25!I239+F239-E239</f>
        <v>-3750</v>
      </c>
    </row>
    <row r="240" spans="1:9" x14ac:dyDescent="0.25">
      <c r="A240" s="1"/>
      <c r="B240" s="16">
        <v>223</v>
      </c>
      <c r="C240" s="14"/>
      <c r="D240" s="25"/>
      <c r="E240" s="29">
        <v>1250</v>
      </c>
      <c r="F240" s="80"/>
      <c r="G240" s="18"/>
      <c r="H240" s="18"/>
      <c r="I240" s="27">
        <f>фев.25!I240+F240-E240</f>
        <v>-3750</v>
      </c>
    </row>
    <row r="241" spans="1:9" x14ac:dyDescent="0.25">
      <c r="A241" s="1"/>
      <c r="B241" s="16">
        <v>224</v>
      </c>
      <c r="C241" s="14"/>
      <c r="D241" s="25"/>
      <c r="E241" s="29">
        <v>1250</v>
      </c>
      <c r="F241" s="80"/>
      <c r="G241" s="18"/>
      <c r="H241" s="18"/>
      <c r="I241" s="27">
        <f>фев.25!I241+F241-E241</f>
        <v>-3750</v>
      </c>
    </row>
    <row r="242" spans="1:9" x14ac:dyDescent="0.25">
      <c r="A242" s="1"/>
      <c r="B242" s="16">
        <v>225</v>
      </c>
      <c r="C242" s="14"/>
      <c r="D242" s="25"/>
      <c r="E242" s="29">
        <v>1250</v>
      </c>
      <c r="F242" s="80">
        <v>1250</v>
      </c>
      <c r="G242" s="18" t="s">
        <v>273</v>
      </c>
      <c r="H242" s="18" t="s">
        <v>272</v>
      </c>
      <c r="I242" s="27">
        <f>фев.25!I242+F242-E242</f>
        <v>0</v>
      </c>
    </row>
    <row r="243" spans="1:9" x14ac:dyDescent="0.25">
      <c r="A243" s="1"/>
      <c r="B243" s="16">
        <v>226</v>
      </c>
      <c r="C243" s="14"/>
      <c r="D243" s="25"/>
      <c r="E243" s="29">
        <v>1250</v>
      </c>
      <c r="F243" s="80"/>
      <c r="G243" s="18"/>
      <c r="H243" s="18"/>
      <c r="I243" s="27">
        <f>фев.25!I243+F243-E243</f>
        <v>0</v>
      </c>
    </row>
    <row r="244" spans="1:9" x14ac:dyDescent="0.25">
      <c r="A244" s="1"/>
      <c r="B244" s="16">
        <v>227</v>
      </c>
      <c r="C244" s="14"/>
      <c r="D244" s="25"/>
      <c r="E244" s="29">
        <v>1250</v>
      </c>
      <c r="F244" s="80"/>
      <c r="G244" s="18"/>
      <c r="H244" s="18"/>
      <c r="I244" s="27">
        <f>фев.25!I244+F244-E244</f>
        <v>-3750</v>
      </c>
    </row>
    <row r="245" spans="1:9" x14ac:dyDescent="0.25">
      <c r="A245" s="1"/>
      <c r="B245" s="16">
        <v>228</v>
      </c>
      <c r="C245" s="14"/>
      <c r="D245" s="25"/>
      <c r="E245" s="29">
        <v>1250</v>
      </c>
      <c r="F245" s="80"/>
      <c r="G245" s="18"/>
      <c r="H245" s="18"/>
      <c r="I245" s="27">
        <f>фев.25!I245+F245-E245</f>
        <v>-3750</v>
      </c>
    </row>
    <row r="246" spans="1:9" x14ac:dyDescent="0.25">
      <c r="A246" s="1"/>
      <c r="B246" s="16">
        <v>229</v>
      </c>
      <c r="C246" s="14"/>
      <c r="D246" s="25"/>
      <c r="E246" s="29">
        <v>1250</v>
      </c>
      <c r="F246" s="80">
        <v>2500</v>
      </c>
      <c r="G246" s="18" t="s">
        <v>312</v>
      </c>
      <c r="H246" s="18" t="s">
        <v>306</v>
      </c>
      <c r="I246" s="27">
        <f>фев.25!I246+F246-E246</f>
        <v>1250</v>
      </c>
    </row>
    <row r="247" spans="1:9" x14ac:dyDescent="0.25">
      <c r="A247" s="1"/>
      <c r="B247" s="16">
        <v>230</v>
      </c>
      <c r="C247" s="14"/>
      <c r="D247" s="25"/>
      <c r="E247" s="29">
        <v>1250</v>
      </c>
      <c r="F247" s="80"/>
      <c r="G247" s="18"/>
      <c r="H247" s="18"/>
      <c r="I247" s="27">
        <f>фев.25!I247+F247-E247</f>
        <v>-3750</v>
      </c>
    </row>
    <row r="248" spans="1:9" x14ac:dyDescent="0.25">
      <c r="A248" s="1"/>
      <c r="B248" s="16">
        <v>231</v>
      </c>
      <c r="C248" s="14"/>
      <c r="D248" s="25"/>
      <c r="E248" s="29">
        <v>1250</v>
      </c>
      <c r="F248" s="80">
        <v>3750</v>
      </c>
      <c r="G248" s="18" t="s">
        <v>304</v>
      </c>
      <c r="H248" s="18" t="s">
        <v>299</v>
      </c>
      <c r="I248" s="27">
        <f>фев.25!I248+F248-E248</f>
        <v>3750</v>
      </c>
    </row>
    <row r="249" spans="1:9" x14ac:dyDescent="0.25">
      <c r="A249" s="1"/>
      <c r="B249" s="16">
        <v>232</v>
      </c>
      <c r="C249" s="14"/>
      <c r="D249" s="25"/>
      <c r="E249" s="29">
        <v>1250</v>
      </c>
      <c r="F249" s="80"/>
      <c r="G249" s="18"/>
      <c r="H249" s="18"/>
      <c r="I249" s="27">
        <f>фев.25!I249+F249-E249</f>
        <v>0</v>
      </c>
    </row>
    <row r="250" spans="1:9" x14ac:dyDescent="0.25">
      <c r="A250" s="1"/>
      <c r="B250" s="16">
        <v>233</v>
      </c>
      <c r="C250" s="14"/>
      <c r="D250" s="25"/>
      <c r="E250" s="29">
        <v>1250</v>
      </c>
      <c r="F250" s="80">
        <v>1250</v>
      </c>
      <c r="G250" s="18" t="s">
        <v>252</v>
      </c>
      <c r="H250" s="18" t="s">
        <v>249</v>
      </c>
      <c r="I250" s="27">
        <f>фев.25!I250+F250-E250</f>
        <v>0</v>
      </c>
    </row>
    <row r="251" spans="1:9" x14ac:dyDescent="0.25">
      <c r="A251" s="15"/>
      <c r="B251" s="16">
        <v>234</v>
      </c>
      <c r="C251" s="14"/>
      <c r="D251" s="25"/>
      <c r="E251" s="29">
        <v>1250</v>
      </c>
      <c r="F251" s="80">
        <v>1250</v>
      </c>
      <c r="G251" s="18" t="s">
        <v>307</v>
      </c>
      <c r="H251" s="18" t="s">
        <v>306</v>
      </c>
      <c r="I251" s="27">
        <f>фев.25!I251+F251-E251</f>
        <v>0</v>
      </c>
    </row>
    <row r="252" spans="1:9" x14ac:dyDescent="0.25">
      <c r="A252" s="1"/>
      <c r="B252" s="16">
        <v>235</v>
      </c>
      <c r="C252" s="14"/>
      <c r="D252" s="25"/>
      <c r="E252" s="29">
        <v>1250</v>
      </c>
      <c r="F252" s="80"/>
      <c r="G252" s="18"/>
      <c r="H252" s="18"/>
      <c r="I252" s="27">
        <f>фев.25!I252+F252-E252</f>
        <v>-3750</v>
      </c>
    </row>
    <row r="253" spans="1:9" x14ac:dyDescent="0.25">
      <c r="A253" s="1"/>
      <c r="B253" s="16">
        <v>236</v>
      </c>
      <c r="C253" s="14"/>
      <c r="D253" s="25"/>
      <c r="E253" s="29">
        <v>1250</v>
      </c>
      <c r="F253" s="80"/>
      <c r="G253" s="18"/>
      <c r="H253" s="18"/>
      <c r="I253" s="27">
        <f>фев.25!I253+F253-E253</f>
        <v>-3750</v>
      </c>
    </row>
    <row r="254" spans="1:9" x14ac:dyDescent="0.25">
      <c r="A254" s="1"/>
      <c r="B254" s="16">
        <v>237</v>
      </c>
      <c r="C254" s="14"/>
      <c r="D254" s="25"/>
      <c r="E254" s="29">
        <v>1250</v>
      </c>
      <c r="F254" s="80"/>
      <c r="G254" s="18"/>
      <c r="H254" s="18"/>
      <c r="I254" s="27">
        <f>фев.25!I254+F254-E254</f>
        <v>-3750</v>
      </c>
    </row>
    <row r="255" spans="1:9" x14ac:dyDescent="0.25">
      <c r="A255" s="1"/>
      <c r="B255" s="16">
        <v>238</v>
      </c>
      <c r="C255" s="14"/>
      <c r="D255" s="25"/>
      <c r="E255" s="29">
        <v>1250</v>
      </c>
      <c r="F255" s="80"/>
      <c r="G255" s="18"/>
      <c r="H255" s="18"/>
      <c r="I255" s="27">
        <f>фев.25!I255+F255-E255</f>
        <v>-1250</v>
      </c>
    </row>
    <row r="256" spans="1:9" x14ac:dyDescent="0.25">
      <c r="A256" s="1"/>
      <c r="B256" s="16">
        <v>239</v>
      </c>
      <c r="C256" s="14"/>
      <c r="D256" s="25"/>
      <c r="E256" s="29">
        <v>1250</v>
      </c>
      <c r="F256" s="80"/>
      <c r="G256" s="18"/>
      <c r="H256" s="18"/>
      <c r="I256" s="27">
        <f>фев.25!I256+F256-E256</f>
        <v>-3750</v>
      </c>
    </row>
    <row r="257" spans="1:9" x14ac:dyDescent="0.25">
      <c r="A257" s="1"/>
      <c r="B257" s="16">
        <v>240</v>
      </c>
      <c r="C257" s="14"/>
      <c r="D257" s="25"/>
      <c r="E257" s="29">
        <v>1250</v>
      </c>
      <c r="F257" s="80">
        <v>2500</v>
      </c>
      <c r="G257" s="18" t="s">
        <v>326</v>
      </c>
      <c r="H257" s="18" t="s">
        <v>317</v>
      </c>
      <c r="I257" s="27">
        <f>фев.25!I257+F257-E257</f>
        <v>1250</v>
      </c>
    </row>
    <row r="258" spans="1:9" x14ac:dyDescent="0.25">
      <c r="A258" s="1"/>
      <c r="B258" s="16">
        <v>241</v>
      </c>
      <c r="C258" s="14"/>
      <c r="D258" s="25"/>
      <c r="E258" s="29"/>
      <c r="F258" s="80"/>
      <c r="G258" s="18"/>
      <c r="H258" s="18"/>
      <c r="I258" s="27">
        <f>фев.25!I258+F258-E258</f>
        <v>0</v>
      </c>
    </row>
    <row r="259" spans="1:9" x14ac:dyDescent="0.25">
      <c r="A259" s="1"/>
      <c r="B259" s="16">
        <v>242</v>
      </c>
      <c r="C259" s="14"/>
      <c r="D259" s="25"/>
      <c r="E259" s="29">
        <v>1250</v>
      </c>
      <c r="F259" s="80"/>
      <c r="G259" s="18"/>
      <c r="H259" s="18"/>
      <c r="I259" s="27">
        <f>фев.25!I259+F259-E259</f>
        <v>-3750</v>
      </c>
    </row>
    <row r="260" spans="1:9" x14ac:dyDescent="0.25">
      <c r="A260" s="1"/>
      <c r="B260" s="16">
        <v>243</v>
      </c>
      <c r="C260" s="14"/>
      <c r="D260" s="25"/>
      <c r="E260" s="29">
        <v>1250</v>
      </c>
      <c r="F260" s="80"/>
      <c r="G260" s="18"/>
      <c r="H260" s="18"/>
      <c r="I260" s="27">
        <f>фев.25!I260+F260-E260</f>
        <v>-3750</v>
      </c>
    </row>
    <row r="261" spans="1:9" x14ac:dyDescent="0.25">
      <c r="A261" s="1"/>
      <c r="B261" s="16">
        <v>244</v>
      </c>
      <c r="C261" s="14"/>
      <c r="D261" s="25"/>
      <c r="E261" s="29">
        <v>1250</v>
      </c>
      <c r="F261" s="80"/>
      <c r="G261" s="18"/>
      <c r="H261" s="18"/>
      <c r="I261" s="27">
        <f>фев.25!I261+F261-E261</f>
        <v>-3750</v>
      </c>
    </row>
    <row r="262" spans="1:9" x14ac:dyDescent="0.25">
      <c r="A262" s="1"/>
      <c r="B262" s="16">
        <v>245</v>
      </c>
      <c r="C262" s="14"/>
      <c r="D262" s="25"/>
      <c r="E262" s="29">
        <v>1250</v>
      </c>
      <c r="F262" s="80"/>
      <c r="G262" s="18"/>
      <c r="H262" s="18"/>
      <c r="I262" s="27">
        <f>фев.25!I262+F262-E262</f>
        <v>-3750</v>
      </c>
    </row>
    <row r="263" spans="1:9" x14ac:dyDescent="0.25">
      <c r="A263" s="1"/>
      <c r="B263" s="16">
        <v>246</v>
      </c>
      <c r="C263" s="14"/>
      <c r="D263" s="25"/>
      <c r="E263" s="29">
        <v>1250</v>
      </c>
      <c r="F263" s="80">
        <v>1250</v>
      </c>
      <c r="G263" s="18" t="s">
        <v>258</v>
      </c>
      <c r="H263" s="18" t="s">
        <v>255</v>
      </c>
      <c r="I263" s="27">
        <f>фев.25!I263+F263-E263</f>
        <v>0</v>
      </c>
    </row>
    <row r="264" spans="1:9" x14ac:dyDescent="0.25">
      <c r="A264" s="1"/>
      <c r="B264" s="16">
        <v>247</v>
      </c>
      <c r="C264" s="14"/>
      <c r="D264" s="25"/>
      <c r="E264" s="29">
        <v>1250</v>
      </c>
      <c r="F264" s="80">
        <v>1250</v>
      </c>
      <c r="G264" s="18" t="s">
        <v>223</v>
      </c>
      <c r="H264" s="18" t="s">
        <v>222</v>
      </c>
      <c r="I264" s="27">
        <f>фев.25!I264+F264-E264</f>
        <v>0</v>
      </c>
    </row>
    <row r="265" spans="1:9" x14ac:dyDescent="0.25">
      <c r="A265" s="1"/>
      <c r="B265" s="16">
        <v>248</v>
      </c>
      <c r="C265" s="14"/>
      <c r="D265" s="25"/>
      <c r="E265" s="29">
        <v>1250</v>
      </c>
      <c r="F265" s="80">
        <v>1250</v>
      </c>
      <c r="G265" s="18" t="s">
        <v>337</v>
      </c>
      <c r="H265" s="18" t="s">
        <v>333</v>
      </c>
      <c r="I265" s="27">
        <f>фев.25!I265+F265-E265</f>
        <v>-1250</v>
      </c>
    </row>
    <row r="266" spans="1:9" x14ac:dyDescent="0.25">
      <c r="A266" s="1"/>
      <c r="B266" s="16">
        <v>249</v>
      </c>
      <c r="C266" s="14"/>
      <c r="D266" s="25"/>
      <c r="E266" s="29">
        <v>1250</v>
      </c>
      <c r="F266" s="80">
        <v>1250</v>
      </c>
      <c r="G266" s="18" t="s">
        <v>332</v>
      </c>
      <c r="H266" s="18" t="s">
        <v>333</v>
      </c>
      <c r="I266" s="27">
        <f>фев.25!I266+F266-E266</f>
        <v>-1250</v>
      </c>
    </row>
    <row r="267" spans="1:9" x14ac:dyDescent="0.25">
      <c r="A267" s="1"/>
      <c r="B267" s="16">
        <v>250</v>
      </c>
      <c r="C267" s="14"/>
      <c r="D267" s="25"/>
      <c r="E267" s="29">
        <v>1250</v>
      </c>
      <c r="F267" s="80"/>
      <c r="G267" s="18"/>
      <c r="H267" s="18"/>
      <c r="I267" s="27">
        <f>фев.25!I267+F267-E267</f>
        <v>-3750</v>
      </c>
    </row>
    <row r="268" spans="1:9" x14ac:dyDescent="0.25">
      <c r="A268" s="1"/>
      <c r="B268" s="16" t="s">
        <v>36</v>
      </c>
      <c r="C268" s="14"/>
      <c r="D268" s="25"/>
      <c r="E268" s="29">
        <v>1250</v>
      </c>
      <c r="F268" s="80"/>
      <c r="G268" s="18"/>
      <c r="H268" s="18"/>
      <c r="I268" s="27">
        <f>фев.25!I268+F268-E268</f>
        <v>-3750</v>
      </c>
    </row>
    <row r="269" spans="1:9" x14ac:dyDescent="0.25">
      <c r="A269" s="1"/>
      <c r="B269" s="16">
        <v>251</v>
      </c>
      <c r="C269" s="14"/>
      <c r="D269" s="25"/>
      <c r="E269" s="29">
        <v>1250</v>
      </c>
      <c r="F269" s="80">
        <v>1250</v>
      </c>
      <c r="G269" s="18" t="s">
        <v>357</v>
      </c>
      <c r="H269" s="18" t="s">
        <v>353</v>
      </c>
      <c r="I269" s="27">
        <f>фев.25!I269+F269-E269</f>
        <v>0</v>
      </c>
    </row>
    <row r="270" spans="1:9" x14ac:dyDescent="0.25">
      <c r="A270" s="15"/>
      <c r="B270" s="16">
        <v>252</v>
      </c>
      <c r="C270" s="14"/>
      <c r="D270" s="25"/>
      <c r="E270" s="29">
        <v>1250</v>
      </c>
      <c r="F270" s="80">
        <v>2500</v>
      </c>
      <c r="G270" s="18" t="s">
        <v>338</v>
      </c>
      <c r="H270" s="18" t="s">
        <v>333</v>
      </c>
      <c r="I270" s="27">
        <f>фев.25!I270+F270-E270</f>
        <v>0</v>
      </c>
    </row>
    <row r="271" spans="1:9" x14ac:dyDescent="0.25">
      <c r="A271" s="1"/>
      <c r="B271" s="16">
        <v>253</v>
      </c>
      <c r="C271" s="14"/>
      <c r="D271" s="25"/>
      <c r="E271" s="29">
        <v>1250</v>
      </c>
      <c r="F271" s="80"/>
      <c r="G271" s="18"/>
      <c r="H271" s="18"/>
      <c r="I271" s="27">
        <f>фев.25!I271+F271-E271</f>
        <v>-3750</v>
      </c>
    </row>
    <row r="272" spans="1:9" x14ac:dyDescent="0.25">
      <c r="A272" s="1"/>
      <c r="B272" s="16">
        <v>254</v>
      </c>
      <c r="C272" s="14"/>
      <c r="D272" s="25"/>
      <c r="E272" s="29">
        <v>1250</v>
      </c>
      <c r="F272" s="80"/>
      <c r="G272" s="18"/>
      <c r="H272" s="18"/>
      <c r="I272" s="27">
        <f>фев.25!I272+F272-E272</f>
        <v>-3750</v>
      </c>
    </row>
    <row r="273" spans="1:10" x14ac:dyDescent="0.25">
      <c r="A273" s="1"/>
      <c r="B273" s="16">
        <v>255</v>
      </c>
      <c r="C273" s="71"/>
      <c r="D273" s="25"/>
      <c r="E273" s="29">
        <v>1250</v>
      </c>
      <c r="F273" s="80">
        <v>1250</v>
      </c>
      <c r="G273" s="18" t="s">
        <v>294</v>
      </c>
      <c r="H273" s="18" t="s">
        <v>288</v>
      </c>
      <c r="I273" s="27">
        <f>фев.25!I273+F273-E273</f>
        <v>0</v>
      </c>
    </row>
    <row r="274" spans="1:10" x14ac:dyDescent="0.25">
      <c r="A274" s="1"/>
      <c r="B274" s="16">
        <v>256</v>
      </c>
      <c r="C274" s="14"/>
      <c r="D274" s="25"/>
      <c r="E274" s="29">
        <v>1250</v>
      </c>
      <c r="F274" s="80">
        <v>1250</v>
      </c>
      <c r="G274" s="18" t="s">
        <v>262</v>
      </c>
      <c r="H274" s="18" t="s">
        <v>255</v>
      </c>
      <c r="I274" s="27">
        <f>фев.25!I274+F274-E274</f>
        <v>-1250</v>
      </c>
    </row>
    <row r="275" spans="1:10" x14ac:dyDescent="0.25">
      <c r="A275" s="15"/>
      <c r="B275" s="16">
        <v>257</v>
      </c>
      <c r="C275" s="14"/>
      <c r="D275" s="25"/>
      <c r="E275" s="29">
        <v>1250</v>
      </c>
      <c r="F275" s="80">
        <v>2500</v>
      </c>
      <c r="G275" s="18" t="s">
        <v>245</v>
      </c>
      <c r="H275" s="18" t="s">
        <v>234</v>
      </c>
      <c r="I275" s="27">
        <f>фев.25!I275+F275-E275</f>
        <v>0</v>
      </c>
    </row>
    <row r="276" spans="1:10" x14ac:dyDescent="0.25">
      <c r="A276" s="1"/>
      <c r="B276" s="16">
        <v>258</v>
      </c>
      <c r="C276" s="14"/>
      <c r="D276" s="25"/>
      <c r="E276" s="29">
        <v>1250</v>
      </c>
      <c r="F276" s="80"/>
      <c r="G276" s="18"/>
      <c r="H276" s="18"/>
      <c r="I276" s="27">
        <f>фев.25!I276+F276-E276</f>
        <v>0</v>
      </c>
      <c r="J276" s="125"/>
    </row>
    <row r="277" spans="1:10" x14ac:dyDescent="0.25">
      <c r="A277" s="1"/>
      <c r="B277" s="16">
        <v>259</v>
      </c>
      <c r="C277" s="14"/>
      <c r="D277" s="25"/>
      <c r="E277" s="29">
        <v>1250</v>
      </c>
      <c r="F277" s="80"/>
      <c r="G277" s="18"/>
      <c r="H277" s="18"/>
      <c r="I277" s="27">
        <f>фев.25!I277+F277-E277</f>
        <v>-3750</v>
      </c>
    </row>
    <row r="278" spans="1:10" x14ac:dyDescent="0.25">
      <c r="A278" s="1"/>
      <c r="B278" s="16">
        <v>260</v>
      </c>
      <c r="C278" s="14"/>
      <c r="D278" s="25"/>
      <c r="E278" s="29">
        <v>1250</v>
      </c>
      <c r="F278" s="80"/>
      <c r="G278" s="18"/>
      <c r="H278" s="18"/>
      <c r="I278" s="27">
        <f>фев.25!I278+F278-E278</f>
        <v>0</v>
      </c>
    </row>
    <row r="279" spans="1:10" x14ac:dyDescent="0.25">
      <c r="A279" s="1"/>
      <c r="B279" s="16">
        <v>261</v>
      </c>
      <c r="C279" s="14"/>
      <c r="D279" s="25"/>
      <c r="E279" s="29">
        <v>1250</v>
      </c>
      <c r="F279" s="80">
        <v>15000</v>
      </c>
      <c r="G279" s="18" t="s">
        <v>315</v>
      </c>
      <c r="H279" s="18" t="s">
        <v>306</v>
      </c>
      <c r="I279" s="27">
        <f>фев.25!I279+F279-E279</f>
        <v>11250</v>
      </c>
    </row>
    <row r="280" spans="1:10" x14ac:dyDescent="0.25">
      <c r="A280" s="15"/>
      <c r="B280" s="16">
        <v>262</v>
      </c>
      <c r="C280" s="65"/>
      <c r="D280" s="25"/>
      <c r="E280" s="29">
        <v>1250</v>
      </c>
      <c r="F280" s="80">
        <v>2500</v>
      </c>
      <c r="G280" s="18" t="s">
        <v>247</v>
      </c>
      <c r="H280" s="18" t="s">
        <v>234</v>
      </c>
      <c r="I280" s="27">
        <f>фев.25!I280+F280-E280</f>
        <v>1250</v>
      </c>
    </row>
    <row r="281" spans="1:10" x14ac:dyDescent="0.25">
      <c r="A281" s="1"/>
      <c r="B281" s="16">
        <v>263</v>
      </c>
      <c r="C281" s="14"/>
      <c r="D281" s="25"/>
      <c r="E281" s="29"/>
      <c r="F281" s="80"/>
      <c r="G281" s="18"/>
      <c r="H281" s="18"/>
      <c r="I281" s="27">
        <f>фев.25!I281+F281-E281</f>
        <v>0</v>
      </c>
    </row>
    <row r="282" spans="1:10" x14ac:dyDescent="0.25">
      <c r="A282" s="1"/>
      <c r="B282" s="16">
        <v>264</v>
      </c>
      <c r="C282" s="14"/>
      <c r="D282" s="25"/>
      <c r="E282" s="29">
        <v>1250</v>
      </c>
      <c r="F282" s="80">
        <v>2500</v>
      </c>
      <c r="G282" s="18" t="s">
        <v>374</v>
      </c>
      <c r="H282" s="18" t="s">
        <v>375</v>
      </c>
      <c r="I282" s="27">
        <f>фев.25!I282+F282-E282</f>
        <v>0</v>
      </c>
    </row>
    <row r="283" spans="1:10" x14ac:dyDescent="0.25">
      <c r="A283" s="1"/>
      <c r="B283" s="16">
        <v>265</v>
      </c>
      <c r="C283" s="14"/>
      <c r="D283" s="25"/>
      <c r="E283" s="29">
        <v>1250</v>
      </c>
      <c r="F283" s="80"/>
      <c r="G283" s="18"/>
      <c r="H283" s="18"/>
      <c r="I283" s="27">
        <f>фев.25!I283+F283-E283</f>
        <v>-3750</v>
      </c>
    </row>
    <row r="284" spans="1:10" x14ac:dyDescent="0.25">
      <c r="A284" s="1"/>
      <c r="B284" s="16">
        <v>266</v>
      </c>
      <c r="C284" s="14"/>
      <c r="D284" s="25"/>
      <c r="E284" s="29">
        <v>1250</v>
      </c>
      <c r="F284" s="80"/>
      <c r="G284" s="18"/>
      <c r="H284" s="18"/>
      <c r="I284" s="27">
        <f>фев.25!I284+F284-E284</f>
        <v>-3750</v>
      </c>
    </row>
    <row r="285" spans="1:10" x14ac:dyDescent="0.25">
      <c r="A285" s="1"/>
      <c r="B285" s="16">
        <v>267</v>
      </c>
      <c r="C285" s="14"/>
      <c r="D285" s="25"/>
      <c r="E285" s="29">
        <v>1250</v>
      </c>
      <c r="F285" s="80"/>
      <c r="G285" s="18"/>
      <c r="H285" s="18"/>
      <c r="I285" s="27">
        <f>фев.25!I285+F285-E285</f>
        <v>-3750</v>
      </c>
    </row>
    <row r="286" spans="1:10" x14ac:dyDescent="0.25">
      <c r="A286" s="1"/>
      <c r="B286" s="16">
        <v>268</v>
      </c>
      <c r="C286" s="14"/>
      <c r="D286" s="25"/>
      <c r="E286" s="29">
        <v>1250</v>
      </c>
      <c r="F286" s="80"/>
      <c r="G286" s="18"/>
      <c r="H286" s="18"/>
      <c r="I286" s="27">
        <f>фев.25!I286+F286-E286</f>
        <v>-3750</v>
      </c>
    </row>
    <row r="287" spans="1:10" x14ac:dyDescent="0.25">
      <c r="A287" s="1"/>
      <c r="B287" s="16">
        <v>269</v>
      </c>
      <c r="C287" s="14"/>
      <c r="D287" s="25"/>
      <c r="E287" s="29">
        <v>1250</v>
      </c>
      <c r="F287" s="80">
        <v>1250</v>
      </c>
      <c r="G287" s="18" t="s">
        <v>308</v>
      </c>
      <c r="H287" s="18" t="s">
        <v>306</v>
      </c>
      <c r="I287" s="27">
        <f>фев.25!I287+F287-E287</f>
        <v>0</v>
      </c>
    </row>
    <row r="288" spans="1:10" x14ac:dyDescent="0.25">
      <c r="A288" s="1"/>
      <c r="B288" s="16">
        <v>270</v>
      </c>
      <c r="C288" s="14"/>
      <c r="D288" s="25"/>
      <c r="E288" s="29">
        <v>1250</v>
      </c>
      <c r="F288" s="80">
        <v>1250</v>
      </c>
      <c r="G288" s="18" t="s">
        <v>336</v>
      </c>
      <c r="H288" s="18" t="s">
        <v>333</v>
      </c>
      <c r="I288" s="27">
        <f>фев.25!I288+F288-E288</f>
        <v>0</v>
      </c>
    </row>
    <row r="289" spans="1:10" x14ac:dyDescent="0.25">
      <c r="A289" s="1"/>
      <c r="B289" s="16">
        <v>271</v>
      </c>
      <c r="C289" s="14"/>
      <c r="D289" s="25"/>
      <c r="E289" s="29">
        <v>1250</v>
      </c>
      <c r="F289" s="80"/>
      <c r="G289" s="18"/>
      <c r="H289" s="18"/>
      <c r="I289" s="27">
        <f>фев.25!I289+F289-E289</f>
        <v>-1250</v>
      </c>
    </row>
    <row r="290" spans="1:10" x14ac:dyDescent="0.25">
      <c r="A290" s="1"/>
      <c r="B290" s="16">
        <v>272</v>
      </c>
      <c r="C290" s="14"/>
      <c r="D290" s="25"/>
      <c r="E290" s="29">
        <v>1250</v>
      </c>
      <c r="F290" s="80"/>
      <c r="G290" s="18"/>
      <c r="H290" s="18"/>
      <c r="I290" s="27">
        <f>фев.25!I290+F290-E290</f>
        <v>-3750</v>
      </c>
      <c r="J290" s="125"/>
    </row>
    <row r="291" spans="1:10" x14ac:dyDescent="0.25">
      <c r="A291" s="1"/>
      <c r="B291" s="16" t="s">
        <v>23</v>
      </c>
      <c r="C291" s="14"/>
      <c r="D291" s="25"/>
      <c r="E291" s="29">
        <v>1250</v>
      </c>
      <c r="F291" s="80">
        <v>2500</v>
      </c>
      <c r="G291" s="18" t="s">
        <v>246</v>
      </c>
      <c r="H291" s="18" t="s">
        <v>234</v>
      </c>
      <c r="I291" s="27">
        <f>фев.25!I291+F291-E291</f>
        <v>-50</v>
      </c>
    </row>
    <row r="292" spans="1:10" x14ac:dyDescent="0.25">
      <c r="A292" s="156"/>
      <c r="B292" s="16">
        <v>273</v>
      </c>
      <c r="C292" s="14"/>
      <c r="D292" s="25"/>
      <c r="E292" s="29"/>
      <c r="F292" s="80"/>
      <c r="G292" s="18"/>
      <c r="H292" s="18"/>
      <c r="I292" s="27">
        <f>фев.25!I292+F292-E292</f>
        <v>0</v>
      </c>
    </row>
    <row r="293" spans="1:10" x14ac:dyDescent="0.25">
      <c r="A293" s="157"/>
      <c r="B293" s="16">
        <v>274</v>
      </c>
      <c r="C293" s="14"/>
      <c r="D293" s="25"/>
      <c r="E293" s="29">
        <v>1250</v>
      </c>
      <c r="F293" s="80">
        <v>1250</v>
      </c>
      <c r="G293" s="18" t="s">
        <v>238</v>
      </c>
      <c r="H293" s="18" t="s">
        <v>234</v>
      </c>
      <c r="I293" s="27">
        <f>фев.25!I293+F293-E293</f>
        <v>0</v>
      </c>
    </row>
    <row r="294" spans="1:10" x14ac:dyDescent="0.25">
      <c r="A294" s="1"/>
      <c r="B294" s="16">
        <v>275</v>
      </c>
      <c r="C294" s="14"/>
      <c r="D294" s="25"/>
      <c r="E294" s="29">
        <v>1250</v>
      </c>
      <c r="F294" s="80"/>
      <c r="G294" s="18"/>
      <c r="H294" s="18"/>
      <c r="I294" s="27">
        <f>фев.25!I294+F294-E294</f>
        <v>-3750</v>
      </c>
    </row>
    <row r="295" spans="1:10" x14ac:dyDescent="0.25">
      <c r="A295" s="1"/>
      <c r="B295" s="16">
        <v>276</v>
      </c>
      <c r="C295" s="14"/>
      <c r="D295" s="25"/>
      <c r="E295" s="29">
        <v>1250</v>
      </c>
      <c r="F295" s="80"/>
      <c r="G295" s="18"/>
      <c r="H295" s="18"/>
      <c r="I295" s="27">
        <f>фев.25!I295+F295-E295</f>
        <v>1250</v>
      </c>
    </row>
    <row r="296" spans="1:10" x14ac:dyDescent="0.25">
      <c r="A296" s="1"/>
      <c r="B296" s="16">
        <v>277</v>
      </c>
      <c r="C296" s="14"/>
      <c r="D296" s="25"/>
      <c r="E296" s="29">
        <v>1250</v>
      </c>
      <c r="F296" s="80"/>
      <c r="G296" s="18"/>
      <c r="H296" s="18"/>
      <c r="I296" s="27">
        <f>фев.25!I296+F296-E296</f>
        <v>-2500</v>
      </c>
    </row>
    <row r="297" spans="1:10" x14ac:dyDescent="0.25">
      <c r="A297" s="15"/>
      <c r="B297" s="16">
        <v>278</v>
      </c>
      <c r="C297" s="14"/>
      <c r="D297" s="25"/>
      <c r="E297" s="29">
        <v>1250</v>
      </c>
      <c r="F297" s="80"/>
      <c r="G297" s="18"/>
      <c r="H297" s="18"/>
      <c r="I297" s="27">
        <f>фев.25!I297+F297-E297</f>
        <v>-3750</v>
      </c>
    </row>
    <row r="298" spans="1:10" x14ac:dyDescent="0.25">
      <c r="A298" s="15"/>
      <c r="B298" s="16">
        <v>279</v>
      </c>
      <c r="C298" s="14"/>
      <c r="D298" s="25"/>
      <c r="E298" s="29">
        <v>1250</v>
      </c>
      <c r="F298" s="80">
        <v>1250</v>
      </c>
      <c r="G298" s="18" t="s">
        <v>335</v>
      </c>
      <c r="H298" s="18" t="s">
        <v>333</v>
      </c>
      <c r="I298" s="27">
        <f>фев.25!I298+F298-E298</f>
        <v>0</v>
      </c>
    </row>
    <row r="299" spans="1:10" x14ac:dyDescent="0.25">
      <c r="A299" s="1"/>
      <c r="B299" s="16">
        <v>280</v>
      </c>
      <c r="C299" s="14"/>
      <c r="D299" s="25"/>
      <c r="E299" s="29">
        <v>1250</v>
      </c>
      <c r="F299" s="80">
        <v>1250</v>
      </c>
      <c r="G299" s="18" t="s">
        <v>259</v>
      </c>
      <c r="H299" s="18" t="s">
        <v>255</v>
      </c>
      <c r="I299" s="27">
        <f>фев.25!I299+F299-E299</f>
        <v>-2500</v>
      </c>
    </row>
    <row r="300" spans="1:10" x14ac:dyDescent="0.25">
      <c r="A300" s="1"/>
      <c r="B300" s="16">
        <v>281</v>
      </c>
      <c r="C300" s="73"/>
      <c r="D300" s="25"/>
      <c r="E300" s="29">
        <v>1250</v>
      </c>
      <c r="F300" s="80"/>
      <c r="G300" s="18"/>
      <c r="H300" s="18"/>
      <c r="I300" s="27">
        <f>фев.25!I300+F300-E300</f>
        <v>-1250</v>
      </c>
    </row>
    <row r="301" spans="1:10" x14ac:dyDescent="0.25">
      <c r="A301" s="15"/>
      <c r="B301" s="16">
        <v>282</v>
      </c>
      <c r="C301" s="14"/>
      <c r="D301" s="25"/>
      <c r="E301" s="29">
        <v>1250</v>
      </c>
      <c r="F301" s="80"/>
      <c r="G301" s="18"/>
      <c r="H301" s="18"/>
      <c r="I301" s="27">
        <f>фев.25!I301+F301-E301</f>
        <v>2250</v>
      </c>
    </row>
    <row r="302" spans="1:10" x14ac:dyDescent="0.25">
      <c r="A302" s="1"/>
      <c r="B302" s="16">
        <v>283</v>
      </c>
      <c r="C302" s="14"/>
      <c r="D302" s="25"/>
      <c r="E302" s="29">
        <v>1250</v>
      </c>
      <c r="F302" s="80"/>
      <c r="G302" s="18"/>
      <c r="H302" s="18"/>
      <c r="I302" s="27">
        <f>фев.25!I302+F302-E302</f>
        <v>-2500</v>
      </c>
    </row>
    <row r="303" spans="1:10" x14ac:dyDescent="0.25">
      <c r="A303" s="15"/>
      <c r="B303" s="16" t="s">
        <v>16</v>
      </c>
      <c r="C303" s="14"/>
      <c r="D303" s="25"/>
      <c r="E303" s="29">
        <v>1250</v>
      </c>
      <c r="F303" s="80"/>
      <c r="G303" s="18"/>
      <c r="H303" s="18"/>
      <c r="I303" s="27">
        <f>фев.25!I303+F303-E303</f>
        <v>-2250</v>
      </c>
    </row>
    <row r="304" spans="1:10" x14ac:dyDescent="0.25">
      <c r="A304" s="1"/>
      <c r="B304" s="16">
        <v>284</v>
      </c>
      <c r="C304" s="14"/>
      <c r="D304" s="25"/>
      <c r="E304" s="29"/>
      <c r="F304" s="80"/>
      <c r="G304" s="18"/>
      <c r="H304" s="18"/>
      <c r="I304" s="27">
        <f>фев.25!I304+F304-E304</f>
        <v>0</v>
      </c>
    </row>
    <row r="305" spans="1:9" x14ac:dyDescent="0.25">
      <c r="A305" s="1"/>
      <c r="B305" s="16">
        <v>285</v>
      </c>
      <c r="C305" s="14"/>
      <c r="D305" s="25"/>
      <c r="E305" s="29">
        <v>1250</v>
      </c>
      <c r="F305" s="80"/>
      <c r="G305" s="18"/>
      <c r="H305" s="18"/>
      <c r="I305" s="27">
        <f>фев.25!I305+F305-E305</f>
        <v>-3750</v>
      </c>
    </row>
    <row r="306" spans="1:9" x14ac:dyDescent="0.25">
      <c r="A306" s="1"/>
      <c r="B306" s="16" t="s">
        <v>31</v>
      </c>
      <c r="C306" s="14"/>
      <c r="D306" s="25"/>
      <c r="E306" s="29">
        <v>1250</v>
      </c>
      <c r="F306" s="80"/>
      <c r="G306" s="18"/>
      <c r="H306" s="18"/>
      <c r="I306" s="27">
        <f>фев.25!I306+F306-E306</f>
        <v>-3750</v>
      </c>
    </row>
    <row r="307" spans="1:9" x14ac:dyDescent="0.25">
      <c r="A307" s="1"/>
      <c r="B307" s="16">
        <v>286</v>
      </c>
      <c r="C307" s="14"/>
      <c r="D307" s="25"/>
      <c r="E307" s="29">
        <v>1250</v>
      </c>
      <c r="F307" s="80"/>
      <c r="G307" s="18"/>
      <c r="H307" s="18"/>
      <c r="I307" s="27">
        <f>фев.25!I307+F307-E307</f>
        <v>-3750</v>
      </c>
    </row>
    <row r="308" spans="1:9" x14ac:dyDescent="0.25">
      <c r="A308" s="1"/>
      <c r="B308" s="16">
        <v>287</v>
      </c>
      <c r="C308" s="14"/>
      <c r="D308" s="25"/>
      <c r="E308" s="29">
        <v>1250</v>
      </c>
      <c r="F308" s="80">
        <v>2500</v>
      </c>
      <c r="G308" s="18" t="s">
        <v>311</v>
      </c>
      <c r="H308" s="18" t="s">
        <v>306</v>
      </c>
      <c r="I308" s="27">
        <f>фев.25!I308+F308-E308</f>
        <v>-1250</v>
      </c>
    </row>
    <row r="309" spans="1:9" x14ac:dyDescent="0.25">
      <c r="A309" s="15"/>
      <c r="B309" s="16">
        <v>288</v>
      </c>
      <c r="C309" s="14"/>
      <c r="D309" s="25"/>
      <c r="E309" s="29">
        <v>1250</v>
      </c>
      <c r="F309" s="80"/>
      <c r="G309" s="18"/>
      <c r="H309" s="18"/>
      <c r="I309" s="27">
        <f>фев.25!I309+F309-E309</f>
        <v>1250</v>
      </c>
    </row>
    <row r="310" spans="1:9" x14ac:dyDescent="0.25">
      <c r="A310" s="1"/>
      <c r="B310" s="16">
        <v>289</v>
      </c>
      <c r="C310" s="14"/>
      <c r="D310" s="25"/>
      <c r="E310" s="29">
        <v>1250</v>
      </c>
      <c r="F310" s="80">
        <v>1250</v>
      </c>
      <c r="G310" s="18" t="s">
        <v>318</v>
      </c>
      <c r="H310" s="18" t="s">
        <v>317</v>
      </c>
      <c r="I310" s="27">
        <f>фев.25!I310+F310-E310</f>
        <v>0</v>
      </c>
    </row>
    <row r="311" spans="1:9" x14ac:dyDescent="0.25">
      <c r="A311" s="1"/>
      <c r="B311" s="16">
        <v>290</v>
      </c>
      <c r="C311" s="14"/>
      <c r="D311" s="25"/>
      <c r="E311" s="29"/>
      <c r="F311" s="80"/>
      <c r="G311" s="18"/>
      <c r="H311" s="18"/>
      <c r="I311" s="27">
        <f>фев.25!I311+F311-E311</f>
        <v>0</v>
      </c>
    </row>
    <row r="312" spans="1:9" x14ac:dyDescent="0.25">
      <c r="A312" s="1"/>
      <c r="B312" s="16">
        <v>291</v>
      </c>
      <c r="C312" s="14"/>
      <c r="D312" s="25"/>
      <c r="E312" s="29">
        <v>1250</v>
      </c>
      <c r="F312" s="80">
        <v>1250</v>
      </c>
      <c r="G312" s="18" t="s">
        <v>271</v>
      </c>
      <c r="H312" s="18" t="s">
        <v>272</v>
      </c>
      <c r="I312" s="27">
        <f>фев.25!I312+F312-E312</f>
        <v>0</v>
      </c>
    </row>
    <row r="313" spans="1:9" x14ac:dyDescent="0.25">
      <c r="A313" s="1"/>
      <c r="B313" s="16">
        <v>292</v>
      </c>
      <c r="C313" s="14"/>
      <c r="D313" s="25"/>
      <c r="E313" s="29">
        <v>1250</v>
      </c>
      <c r="F313" s="80"/>
      <c r="G313" s="18"/>
      <c r="H313" s="18"/>
      <c r="I313" s="27">
        <f>фев.25!I313+F313-E313</f>
        <v>-3750</v>
      </c>
    </row>
    <row r="314" spans="1:9" x14ac:dyDescent="0.25">
      <c r="A314" s="1"/>
      <c r="B314" s="16">
        <v>293</v>
      </c>
      <c r="C314" s="14"/>
      <c r="D314" s="25"/>
      <c r="E314" s="29">
        <v>1250</v>
      </c>
      <c r="F314" s="80"/>
      <c r="G314" s="18"/>
      <c r="H314" s="18"/>
      <c r="I314" s="27">
        <f>фев.25!I314+F314-E314</f>
        <v>-3750</v>
      </c>
    </row>
    <row r="315" spans="1:9" x14ac:dyDescent="0.25">
      <c r="A315" s="1"/>
      <c r="B315" s="16">
        <v>294</v>
      </c>
      <c r="C315" s="14"/>
      <c r="D315" s="25"/>
      <c r="E315" s="29">
        <v>1250</v>
      </c>
      <c r="F315" s="80"/>
      <c r="G315" s="18"/>
      <c r="H315" s="18"/>
      <c r="I315" s="27">
        <f>фев.25!I315+F315-E315</f>
        <v>-3750</v>
      </c>
    </row>
    <row r="316" spans="1:9" x14ac:dyDescent="0.25">
      <c r="A316" s="1"/>
      <c r="B316" s="16">
        <v>295</v>
      </c>
      <c r="C316" s="14"/>
      <c r="D316" s="25"/>
      <c r="E316" s="29">
        <v>1250</v>
      </c>
      <c r="F316" s="80">
        <v>3650</v>
      </c>
      <c r="G316" s="18" t="s">
        <v>303</v>
      </c>
      <c r="H316" s="18" t="s">
        <v>299</v>
      </c>
      <c r="I316" s="27">
        <f>фев.25!I316+F316-E316</f>
        <v>-100</v>
      </c>
    </row>
    <row r="317" spans="1:9" x14ac:dyDescent="0.25">
      <c r="A317" s="1"/>
      <c r="B317" s="16">
        <v>296</v>
      </c>
      <c r="C317" s="14"/>
      <c r="D317" s="25"/>
      <c r="E317" s="29">
        <v>1250</v>
      </c>
      <c r="F317" s="80"/>
      <c r="G317" s="18"/>
      <c r="H317" s="18"/>
      <c r="I317" s="27">
        <f>фев.25!I317+F317-E317</f>
        <v>-3750</v>
      </c>
    </row>
    <row r="318" spans="1:9" x14ac:dyDescent="0.25">
      <c r="A318" s="1"/>
      <c r="B318" s="16">
        <v>297</v>
      </c>
      <c r="C318" s="14"/>
      <c r="D318" s="25"/>
      <c r="E318" s="29">
        <v>1250</v>
      </c>
      <c r="F318" s="80"/>
      <c r="G318" s="18"/>
      <c r="H318" s="18"/>
      <c r="I318" s="27">
        <f>фев.25!I318+F318-E318</f>
        <v>-3750</v>
      </c>
    </row>
    <row r="319" spans="1:9" x14ac:dyDescent="0.25">
      <c r="A319" s="1"/>
      <c r="B319" s="16">
        <v>298</v>
      </c>
      <c r="C319" s="14"/>
      <c r="D319" s="25"/>
      <c r="E319" s="29">
        <v>1250</v>
      </c>
      <c r="F319" s="80"/>
      <c r="G319" s="18"/>
      <c r="H319" s="18"/>
      <c r="I319" s="27">
        <f>фев.25!I319+F319-E319</f>
        <v>-3750</v>
      </c>
    </row>
    <row r="320" spans="1:9" x14ac:dyDescent="0.25">
      <c r="A320" s="1"/>
      <c r="B320" s="16">
        <v>299</v>
      </c>
      <c r="C320" s="14"/>
      <c r="D320" s="25"/>
      <c r="E320" s="29">
        <v>1250</v>
      </c>
      <c r="F320" s="80">
        <v>2500</v>
      </c>
      <c r="G320" s="18" t="s">
        <v>283</v>
      </c>
      <c r="H320" s="18" t="s">
        <v>275</v>
      </c>
      <c r="I320" s="27">
        <f>фев.25!I320+F320-E320</f>
        <v>-1250</v>
      </c>
    </row>
    <row r="321" spans="1:9" x14ac:dyDescent="0.25">
      <c r="A321" s="1"/>
      <c r="B321" s="16">
        <v>300</v>
      </c>
      <c r="C321" s="14"/>
      <c r="D321" s="25"/>
      <c r="E321" s="29">
        <v>1250</v>
      </c>
      <c r="F321" s="80"/>
      <c r="G321" s="18"/>
      <c r="H321" s="18"/>
      <c r="I321" s="27">
        <f>фев.25!I321+F321-E321</f>
        <v>-3750</v>
      </c>
    </row>
    <row r="322" spans="1:9" x14ac:dyDescent="0.25">
      <c r="A322" s="1"/>
      <c r="B322" s="16">
        <v>301</v>
      </c>
      <c r="C322" s="14"/>
      <c r="D322" s="25"/>
      <c r="E322" s="29">
        <v>1250</v>
      </c>
      <c r="F322" s="80"/>
      <c r="G322" s="18"/>
      <c r="H322" s="18"/>
      <c r="I322" s="27">
        <f>фев.25!I322+F322-E322</f>
        <v>-3750</v>
      </c>
    </row>
    <row r="323" spans="1:9" x14ac:dyDescent="0.25">
      <c r="A323" s="1"/>
      <c r="B323" s="16">
        <v>302</v>
      </c>
      <c r="C323" s="14"/>
      <c r="D323" s="25"/>
      <c r="E323" s="29">
        <v>1250</v>
      </c>
      <c r="F323" s="80"/>
      <c r="G323" s="18"/>
      <c r="H323" s="18"/>
      <c r="I323" s="27">
        <f>фев.25!I323+F323-E323</f>
        <v>-3750</v>
      </c>
    </row>
    <row r="324" spans="1:9" x14ac:dyDescent="0.25">
      <c r="A324" s="1"/>
      <c r="B324" s="16">
        <v>303</v>
      </c>
      <c r="C324" s="14"/>
      <c r="D324" s="25"/>
      <c r="E324" s="29">
        <v>1250</v>
      </c>
      <c r="F324" s="80"/>
      <c r="G324" s="18"/>
      <c r="H324" s="18"/>
      <c r="I324" s="27">
        <f>фев.25!I324+F324-E324</f>
        <v>5000</v>
      </c>
    </row>
    <row r="325" spans="1:9" x14ac:dyDescent="0.25">
      <c r="A325" s="1"/>
      <c r="B325" s="16">
        <v>304</v>
      </c>
      <c r="C325" s="14"/>
      <c r="D325" s="25"/>
      <c r="E325" s="29"/>
      <c r="F325" s="80"/>
      <c r="G325" s="18"/>
      <c r="H325" s="18"/>
      <c r="I325" s="27">
        <f>фев.25!I325+F325-E325</f>
        <v>0</v>
      </c>
    </row>
    <row r="326" spans="1:9" x14ac:dyDescent="0.25">
      <c r="A326" s="1"/>
      <c r="B326" s="16">
        <v>305</v>
      </c>
      <c r="C326" s="14"/>
      <c r="D326" s="25"/>
      <c r="E326" s="29">
        <v>1250</v>
      </c>
      <c r="F326" s="80"/>
      <c r="G326" s="18"/>
      <c r="H326" s="18"/>
      <c r="I326" s="27">
        <f>фев.25!I326+F326-E326</f>
        <v>-1250</v>
      </c>
    </row>
    <row r="327" spans="1:9" x14ac:dyDescent="0.25">
      <c r="A327" s="1"/>
      <c r="B327" s="16">
        <v>306</v>
      </c>
      <c r="C327" s="14"/>
      <c r="D327" s="25"/>
      <c r="E327" s="29">
        <v>1250</v>
      </c>
      <c r="F327" s="80"/>
      <c r="G327" s="18"/>
      <c r="H327" s="18"/>
      <c r="I327" s="27">
        <f>фев.25!I327+F327-E327</f>
        <v>0</v>
      </c>
    </row>
    <row r="328" spans="1:9" x14ac:dyDescent="0.25">
      <c r="A328" s="1"/>
      <c r="B328" s="16">
        <v>307</v>
      </c>
      <c r="C328" s="14"/>
      <c r="D328" s="25"/>
      <c r="E328" s="29">
        <v>1250</v>
      </c>
      <c r="F328" s="80">
        <v>6250</v>
      </c>
      <c r="G328" s="18" t="s">
        <v>285</v>
      </c>
      <c r="H328" s="18" t="s">
        <v>275</v>
      </c>
      <c r="I328" s="27">
        <f>фев.25!I328+F328-E328</f>
        <v>5000</v>
      </c>
    </row>
    <row r="329" spans="1:9" x14ac:dyDescent="0.25">
      <c r="A329" s="1"/>
      <c r="B329" s="16">
        <v>308</v>
      </c>
      <c r="C329" s="14"/>
      <c r="D329" s="25"/>
      <c r="E329" s="29">
        <v>1250</v>
      </c>
      <c r="F329" s="80">
        <v>5000</v>
      </c>
      <c r="G329" s="18" t="s">
        <v>263</v>
      </c>
      <c r="H329" s="18" t="s">
        <v>255</v>
      </c>
      <c r="I329" s="27">
        <f>фев.25!I329+F329-E329</f>
        <v>1250</v>
      </c>
    </row>
    <row r="330" spans="1:9" x14ac:dyDescent="0.25">
      <c r="A330" s="1"/>
      <c r="B330" s="16">
        <v>309</v>
      </c>
      <c r="C330" s="14"/>
      <c r="D330" s="25"/>
      <c r="E330" s="29">
        <v>1250</v>
      </c>
      <c r="F330" s="80">
        <v>1250</v>
      </c>
      <c r="G330" s="18" t="s">
        <v>287</v>
      </c>
      <c r="H330" s="18" t="s">
        <v>288</v>
      </c>
      <c r="I330" s="27">
        <f>фев.25!I330+F330-E330</f>
        <v>0</v>
      </c>
    </row>
    <row r="331" spans="1:9" x14ac:dyDescent="0.25">
      <c r="A331" s="1"/>
      <c r="B331" s="16">
        <v>310</v>
      </c>
      <c r="C331" s="14"/>
      <c r="D331" s="25"/>
      <c r="E331" s="29">
        <v>1250</v>
      </c>
      <c r="F331" s="80">
        <v>1250</v>
      </c>
      <c r="G331" s="18" t="s">
        <v>292</v>
      </c>
      <c r="H331" s="18" t="s">
        <v>288</v>
      </c>
      <c r="I331" s="27">
        <f>фев.25!I331+F331-E331</f>
        <v>2500</v>
      </c>
    </row>
    <row r="332" spans="1:9" x14ac:dyDescent="0.25">
      <c r="A332" s="1"/>
      <c r="B332" s="16" t="s">
        <v>29</v>
      </c>
      <c r="C332" s="14"/>
      <c r="D332" s="25"/>
      <c r="E332" s="29">
        <v>1250</v>
      </c>
      <c r="F332" s="80">
        <v>2500</v>
      </c>
      <c r="G332" s="18" t="s">
        <v>231</v>
      </c>
      <c r="H332" s="18" t="s">
        <v>222</v>
      </c>
      <c r="I332" s="27">
        <f>фев.25!I332+F332-E332</f>
        <v>0</v>
      </c>
    </row>
    <row r="333" spans="1:9" x14ac:dyDescent="0.25">
      <c r="A333" s="1"/>
      <c r="B333" s="16">
        <v>312</v>
      </c>
      <c r="C333" s="14"/>
      <c r="D333" s="25"/>
      <c r="E333" s="29">
        <v>1250</v>
      </c>
      <c r="F333" s="80">
        <v>1250</v>
      </c>
      <c r="G333" s="18" t="s">
        <v>291</v>
      </c>
      <c r="H333" s="18" t="s">
        <v>288</v>
      </c>
      <c r="I333" s="27">
        <f>фев.25!I333+F333-E333</f>
        <v>2500</v>
      </c>
    </row>
    <row r="334" spans="1:9" x14ac:dyDescent="0.25">
      <c r="A334" s="1"/>
      <c r="B334" s="16">
        <v>313</v>
      </c>
      <c r="C334" s="14"/>
      <c r="D334" s="25"/>
      <c r="E334" s="29"/>
      <c r="F334" s="80"/>
      <c r="G334" s="18"/>
      <c r="H334" s="18"/>
      <c r="I334" s="27">
        <f>фев.25!I334+F334-E334</f>
        <v>0</v>
      </c>
    </row>
    <row r="335" spans="1:9" x14ac:dyDescent="0.25">
      <c r="A335" s="1"/>
      <c r="B335" s="16">
        <v>314</v>
      </c>
      <c r="C335" s="14"/>
      <c r="D335" s="25"/>
      <c r="E335" s="29">
        <v>1250</v>
      </c>
      <c r="F335" s="80"/>
      <c r="G335" s="18"/>
      <c r="H335" s="18"/>
      <c r="I335" s="27">
        <f>фев.25!I335+F335-E335</f>
        <v>4250</v>
      </c>
    </row>
    <row r="336" spans="1:9" x14ac:dyDescent="0.25">
      <c r="A336" s="1"/>
      <c r="B336" s="16">
        <v>315</v>
      </c>
      <c r="C336" s="14"/>
      <c r="D336" s="25"/>
      <c r="E336" s="29"/>
      <c r="F336" s="80"/>
      <c r="G336" s="18"/>
      <c r="H336" s="18"/>
      <c r="I336" s="27">
        <f>фев.25!I336+F336-E336</f>
        <v>0</v>
      </c>
    </row>
    <row r="337" spans="1:9" x14ac:dyDescent="0.25">
      <c r="A337" s="1"/>
      <c r="B337" s="16">
        <v>316</v>
      </c>
      <c r="C337" s="14"/>
      <c r="D337" s="25"/>
      <c r="E337" s="29">
        <v>1250</v>
      </c>
      <c r="F337" s="80">
        <v>1250</v>
      </c>
      <c r="G337" s="18" t="s">
        <v>369</v>
      </c>
      <c r="H337" s="18" t="s">
        <v>368</v>
      </c>
      <c r="I337" s="27">
        <f>фев.25!I337+F337-E337</f>
        <v>0</v>
      </c>
    </row>
    <row r="338" spans="1:9" x14ac:dyDescent="0.25">
      <c r="C338" s="74"/>
      <c r="D338" s="28"/>
      <c r="E338" s="87">
        <f>SUM(E4:E337)</f>
        <v>363750</v>
      </c>
      <c r="F338" s="115">
        <f>SUM(F4:F337)</f>
        <v>390250</v>
      </c>
      <c r="G338" s="28"/>
      <c r="H338" s="28"/>
    </row>
    <row r="339" spans="1:9" x14ac:dyDescent="0.25">
      <c r="C339" s="75"/>
      <c r="D339" s="28"/>
      <c r="E339" s="28"/>
      <c r="F339" s="28"/>
      <c r="G339" s="28"/>
      <c r="H339" s="28"/>
    </row>
    <row r="340" spans="1:9" x14ac:dyDescent="0.25">
      <c r="C340" s="75"/>
    </row>
    <row r="341" spans="1:9" x14ac:dyDescent="0.25">
      <c r="C341" s="75"/>
    </row>
    <row r="342" spans="1:9" x14ac:dyDescent="0.25">
      <c r="C342" s="75"/>
    </row>
    <row r="343" spans="1:9" x14ac:dyDescent="0.25">
      <c r="C343" s="75"/>
    </row>
    <row r="344" spans="1:9" x14ac:dyDescent="0.25">
      <c r="C344" s="75"/>
    </row>
    <row r="345" spans="1:9" x14ac:dyDescent="0.25">
      <c r="C345" s="75"/>
    </row>
    <row r="346" spans="1:9" x14ac:dyDescent="0.25">
      <c r="C346" s="75"/>
    </row>
    <row r="347" spans="1:9" x14ac:dyDescent="0.25">
      <c r="C347" s="75"/>
    </row>
    <row r="348" spans="1:9" x14ac:dyDescent="0.25">
      <c r="C348" s="75"/>
    </row>
    <row r="349" spans="1:9" x14ac:dyDescent="0.25">
      <c r="C349" s="75"/>
    </row>
    <row r="350" spans="1:9" x14ac:dyDescent="0.25">
      <c r="C350" s="75"/>
    </row>
    <row r="351" spans="1:9" x14ac:dyDescent="0.25">
      <c r="C351" s="75"/>
    </row>
    <row r="352" spans="1:9" x14ac:dyDescent="0.25">
      <c r="C352" s="75"/>
    </row>
    <row r="353" spans="3:3" x14ac:dyDescent="0.25">
      <c r="C353" s="75"/>
    </row>
    <row r="354" spans="3:3" x14ac:dyDescent="0.25">
      <c r="C354" s="75"/>
    </row>
    <row r="355" spans="3:3" x14ac:dyDescent="0.25">
      <c r="C355" s="75"/>
    </row>
    <row r="356" spans="3:3" x14ac:dyDescent="0.25">
      <c r="C356" s="75"/>
    </row>
    <row r="357" spans="3:3" x14ac:dyDescent="0.25">
      <c r="C357" s="75"/>
    </row>
    <row r="358" spans="3:3" x14ac:dyDescent="0.25">
      <c r="C358" s="75"/>
    </row>
    <row r="359" spans="3:3" x14ac:dyDescent="0.25">
      <c r="C359" s="75"/>
    </row>
    <row r="360" spans="3:3" x14ac:dyDescent="0.25">
      <c r="C360" s="75"/>
    </row>
    <row r="361" spans="3:3" x14ac:dyDescent="0.25">
      <c r="C361" s="75"/>
    </row>
    <row r="362" spans="3:3" x14ac:dyDescent="0.25">
      <c r="C362" s="75"/>
    </row>
    <row r="363" spans="3:3" x14ac:dyDescent="0.25">
      <c r="C363" s="75"/>
    </row>
    <row r="364" spans="3:3" x14ac:dyDescent="0.25">
      <c r="C364" s="75"/>
    </row>
    <row r="365" spans="3:3" x14ac:dyDescent="0.25">
      <c r="C365" s="75"/>
    </row>
    <row r="366" spans="3:3" x14ac:dyDescent="0.25">
      <c r="C366" s="75"/>
    </row>
    <row r="367" spans="3:3" x14ac:dyDescent="0.25">
      <c r="C367" s="75"/>
    </row>
    <row r="368" spans="3:3" x14ac:dyDescent="0.25">
      <c r="C368" s="75"/>
    </row>
    <row r="369" spans="3:3" x14ac:dyDescent="0.25">
      <c r="C369" s="75"/>
    </row>
    <row r="370" spans="3:3" x14ac:dyDescent="0.25">
      <c r="C370" s="75"/>
    </row>
    <row r="371" spans="3:3" x14ac:dyDescent="0.25">
      <c r="C371" s="75"/>
    </row>
    <row r="372" spans="3:3" x14ac:dyDescent="0.25">
      <c r="C372" s="75"/>
    </row>
    <row r="373" spans="3:3" x14ac:dyDescent="0.25">
      <c r="C373" s="75"/>
    </row>
    <row r="374" spans="3:3" x14ac:dyDescent="0.25">
      <c r="C374" s="75"/>
    </row>
    <row r="375" spans="3:3" x14ac:dyDescent="0.25">
      <c r="C375" s="75"/>
    </row>
    <row r="376" spans="3:3" x14ac:dyDescent="0.25">
      <c r="C376" s="75"/>
    </row>
    <row r="377" spans="3:3" x14ac:dyDescent="0.25">
      <c r="C377" s="75"/>
    </row>
    <row r="378" spans="3:3" x14ac:dyDescent="0.25">
      <c r="C378" s="75"/>
    </row>
    <row r="379" spans="3:3" x14ac:dyDescent="0.25">
      <c r="C379" s="75"/>
    </row>
    <row r="380" spans="3:3" x14ac:dyDescent="0.25">
      <c r="C380" s="75"/>
    </row>
    <row r="381" spans="3:3" x14ac:dyDescent="0.25">
      <c r="C381" s="75"/>
    </row>
    <row r="382" spans="3:3" x14ac:dyDescent="0.25">
      <c r="C382" s="75"/>
    </row>
    <row r="383" spans="3:3" x14ac:dyDescent="0.25">
      <c r="C383" s="75"/>
    </row>
    <row r="384" spans="3:3" x14ac:dyDescent="0.25">
      <c r="C384" s="75"/>
    </row>
    <row r="385" spans="3:3" x14ac:dyDescent="0.25">
      <c r="C385" s="75"/>
    </row>
    <row r="386" spans="3:3" x14ac:dyDescent="0.25">
      <c r="C386" s="75"/>
    </row>
    <row r="387" spans="3:3" x14ac:dyDescent="0.25">
      <c r="C387" s="75"/>
    </row>
    <row r="388" spans="3:3" x14ac:dyDescent="0.25">
      <c r="C388" s="75"/>
    </row>
    <row r="389" spans="3:3" x14ac:dyDescent="0.25">
      <c r="C389" s="75"/>
    </row>
    <row r="390" spans="3:3" x14ac:dyDescent="0.25">
      <c r="C390" s="75"/>
    </row>
    <row r="391" spans="3:3" x14ac:dyDescent="0.25">
      <c r="C391" s="75"/>
    </row>
    <row r="392" spans="3:3" x14ac:dyDescent="0.25">
      <c r="C392" s="75"/>
    </row>
    <row r="393" spans="3:3" x14ac:dyDescent="0.25">
      <c r="C393" s="75"/>
    </row>
    <row r="394" spans="3:3" x14ac:dyDescent="0.25">
      <c r="C394" s="75"/>
    </row>
    <row r="395" spans="3:3" x14ac:dyDescent="0.25">
      <c r="C395" s="75"/>
    </row>
    <row r="396" spans="3:3" x14ac:dyDescent="0.25">
      <c r="C396" s="75"/>
    </row>
    <row r="397" spans="3:3" x14ac:dyDescent="0.25">
      <c r="C397" s="75"/>
    </row>
    <row r="398" spans="3:3" x14ac:dyDescent="0.25">
      <c r="C398" s="75"/>
    </row>
    <row r="399" spans="3:3" x14ac:dyDescent="0.25">
      <c r="C399" s="75"/>
    </row>
    <row r="400" spans="3:3" x14ac:dyDescent="0.25">
      <c r="C400" s="75"/>
    </row>
    <row r="401" spans="3:3" x14ac:dyDescent="0.25">
      <c r="C401" s="75"/>
    </row>
    <row r="402" spans="3:3" x14ac:dyDescent="0.25">
      <c r="C402" s="75"/>
    </row>
    <row r="403" spans="3:3" x14ac:dyDescent="0.25">
      <c r="C403" s="75"/>
    </row>
    <row r="404" spans="3:3" x14ac:dyDescent="0.25">
      <c r="C404" s="75"/>
    </row>
    <row r="405" spans="3:3" x14ac:dyDescent="0.25">
      <c r="C405" s="75"/>
    </row>
    <row r="406" spans="3:3" x14ac:dyDescent="0.25">
      <c r="C406" s="75"/>
    </row>
    <row r="407" spans="3:3" x14ac:dyDescent="0.25">
      <c r="C407" s="75"/>
    </row>
    <row r="408" spans="3:3" x14ac:dyDescent="0.25">
      <c r="C408" s="75"/>
    </row>
    <row r="409" spans="3:3" x14ac:dyDescent="0.25">
      <c r="C409" s="75"/>
    </row>
    <row r="410" spans="3:3" x14ac:dyDescent="0.25">
      <c r="C410" s="75"/>
    </row>
    <row r="411" spans="3:3" x14ac:dyDescent="0.25">
      <c r="C411" s="75"/>
    </row>
    <row r="412" spans="3:3" x14ac:dyDescent="0.25">
      <c r="C412" s="75"/>
    </row>
    <row r="413" spans="3:3" x14ac:dyDescent="0.25">
      <c r="C413" s="75"/>
    </row>
    <row r="414" spans="3:3" x14ac:dyDescent="0.25">
      <c r="C414" s="75"/>
    </row>
    <row r="415" spans="3:3" x14ac:dyDescent="0.25">
      <c r="C415" s="75"/>
    </row>
    <row r="416" spans="3:3" x14ac:dyDescent="0.25">
      <c r="C416" s="75"/>
    </row>
    <row r="417" spans="3:3" x14ac:dyDescent="0.25">
      <c r="C417" s="75"/>
    </row>
    <row r="418" spans="3:3" x14ac:dyDescent="0.25">
      <c r="C418" s="75"/>
    </row>
    <row r="419" spans="3:3" x14ac:dyDescent="0.25">
      <c r="C419" s="75"/>
    </row>
    <row r="420" spans="3:3" x14ac:dyDescent="0.25">
      <c r="C420" s="75"/>
    </row>
    <row r="421" spans="3:3" x14ac:dyDescent="0.25">
      <c r="C421" s="75"/>
    </row>
    <row r="422" spans="3:3" x14ac:dyDescent="0.25">
      <c r="C422" s="75"/>
    </row>
    <row r="423" spans="3:3" x14ac:dyDescent="0.25">
      <c r="C423" s="75"/>
    </row>
    <row r="424" spans="3:3" x14ac:dyDescent="0.25">
      <c r="C424" s="75"/>
    </row>
    <row r="425" spans="3:3" x14ac:dyDescent="0.25">
      <c r="C425" s="75"/>
    </row>
    <row r="426" spans="3:3" x14ac:dyDescent="0.25">
      <c r="C426" s="75"/>
    </row>
    <row r="427" spans="3:3" x14ac:dyDescent="0.25">
      <c r="C427" s="75"/>
    </row>
    <row r="428" spans="3:3" x14ac:dyDescent="0.25">
      <c r="C428" s="75"/>
    </row>
    <row r="429" spans="3:3" x14ac:dyDescent="0.25">
      <c r="C429" s="75"/>
    </row>
    <row r="430" spans="3:3" x14ac:dyDescent="0.25">
      <c r="C430" s="75"/>
    </row>
    <row r="431" spans="3:3" x14ac:dyDescent="0.25">
      <c r="C431" s="75"/>
    </row>
    <row r="432" spans="3:3" x14ac:dyDescent="0.25">
      <c r="C432" s="75"/>
    </row>
    <row r="433" spans="3:3" x14ac:dyDescent="0.25">
      <c r="C433" s="75"/>
    </row>
    <row r="434" spans="3:3" x14ac:dyDescent="0.25">
      <c r="C434" s="75"/>
    </row>
    <row r="435" spans="3:3" x14ac:dyDescent="0.25">
      <c r="C435" s="75"/>
    </row>
    <row r="436" spans="3:3" x14ac:dyDescent="0.25">
      <c r="C436" s="75"/>
    </row>
    <row r="437" spans="3:3" x14ac:dyDescent="0.25">
      <c r="C437" s="75"/>
    </row>
    <row r="438" spans="3:3" x14ac:dyDescent="0.25">
      <c r="C438" s="75"/>
    </row>
    <row r="439" spans="3:3" x14ac:dyDescent="0.25">
      <c r="C439" s="75"/>
    </row>
    <row r="440" spans="3:3" x14ac:dyDescent="0.25">
      <c r="C440" s="75"/>
    </row>
    <row r="441" spans="3:3" x14ac:dyDescent="0.25">
      <c r="C441" s="75"/>
    </row>
    <row r="442" spans="3:3" x14ac:dyDescent="0.25">
      <c r="C442" s="75"/>
    </row>
    <row r="443" spans="3:3" x14ac:dyDescent="0.25">
      <c r="C443" s="75"/>
    </row>
    <row r="444" spans="3:3" x14ac:dyDescent="0.25">
      <c r="C444" s="75"/>
    </row>
    <row r="445" spans="3:3" x14ac:dyDescent="0.25">
      <c r="C445" s="75"/>
    </row>
    <row r="446" spans="3:3" x14ac:dyDescent="0.25">
      <c r="C446" s="75"/>
    </row>
    <row r="447" spans="3:3" x14ac:dyDescent="0.25">
      <c r="C447" s="75"/>
    </row>
    <row r="448" spans="3:3" x14ac:dyDescent="0.25">
      <c r="C448" s="75"/>
    </row>
    <row r="449" spans="3:3" x14ac:dyDescent="0.25">
      <c r="C449" s="75"/>
    </row>
    <row r="450" spans="3:3" x14ac:dyDescent="0.25">
      <c r="C450" s="75"/>
    </row>
    <row r="451" spans="3:3" x14ac:dyDescent="0.25">
      <c r="C451" s="75"/>
    </row>
    <row r="452" spans="3:3" x14ac:dyDescent="0.25">
      <c r="C452" s="75"/>
    </row>
    <row r="453" spans="3:3" x14ac:dyDescent="0.25">
      <c r="C453" s="75"/>
    </row>
    <row r="454" spans="3:3" x14ac:dyDescent="0.25">
      <c r="C454" s="75"/>
    </row>
    <row r="455" spans="3:3" x14ac:dyDescent="0.25">
      <c r="C455" s="75"/>
    </row>
    <row r="456" spans="3:3" x14ac:dyDescent="0.25">
      <c r="C456" s="75"/>
    </row>
    <row r="457" spans="3:3" x14ac:dyDescent="0.25">
      <c r="C457" s="75"/>
    </row>
    <row r="458" spans="3:3" x14ac:dyDescent="0.25">
      <c r="C458" s="75"/>
    </row>
    <row r="459" spans="3:3" x14ac:dyDescent="0.25">
      <c r="C459" s="75"/>
    </row>
    <row r="460" spans="3:3" x14ac:dyDescent="0.25">
      <c r="C460" s="75"/>
    </row>
    <row r="461" spans="3:3" x14ac:dyDescent="0.25">
      <c r="C461" s="75"/>
    </row>
    <row r="462" spans="3:3" x14ac:dyDescent="0.25">
      <c r="C462" s="75"/>
    </row>
    <row r="463" spans="3:3" x14ac:dyDescent="0.25">
      <c r="C463" s="42"/>
    </row>
    <row r="464" spans="3:3" x14ac:dyDescent="0.25">
      <c r="C464" s="42"/>
    </row>
    <row r="465" spans="3:3" x14ac:dyDescent="0.25">
      <c r="C465" s="42"/>
    </row>
    <row r="466" spans="3:3" x14ac:dyDescent="0.25">
      <c r="C466" s="42"/>
    </row>
    <row r="467" spans="3:3" x14ac:dyDescent="0.25">
      <c r="C467" s="42"/>
    </row>
    <row r="468" spans="3:3" x14ac:dyDescent="0.25">
      <c r="C468" s="42"/>
    </row>
    <row r="469" spans="3:3" x14ac:dyDescent="0.25">
      <c r="C469" s="42"/>
    </row>
    <row r="470" spans="3:3" x14ac:dyDescent="0.25">
      <c r="C470" s="42"/>
    </row>
  </sheetData>
  <mergeCells count="2">
    <mergeCell ref="C1:I2"/>
    <mergeCell ref="A292:A293"/>
  </mergeCells>
  <conditionalFormatting sqref="I1:I337">
    <cfRule type="cellIs" dxfId="9" priority="2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8">
    <tabColor theme="9" tint="-0.249977111117893"/>
  </sheetPr>
  <dimension ref="A1:L469"/>
  <sheetViews>
    <sheetView topLeftCell="A72" workbookViewId="0">
      <selection activeCell="E87" sqref="E87"/>
    </sheetView>
  </sheetViews>
  <sheetFormatPr defaultRowHeight="15" x14ac:dyDescent="0.25"/>
  <cols>
    <col min="3" max="3" width="12" customWidth="1"/>
    <col min="5" max="5" width="10.28515625" bestFit="1" customWidth="1"/>
    <col min="6" max="6" width="11.7109375" bestFit="1" customWidth="1"/>
    <col min="8" max="8" width="10.140625" bestFit="1" customWidth="1"/>
    <col min="9" max="9" width="13.140625" customWidth="1"/>
    <col min="11" max="12" width="0" hidden="1" customWidth="1"/>
  </cols>
  <sheetData>
    <row r="1" spans="1:12" x14ac:dyDescent="0.25">
      <c r="A1" s="33" t="s">
        <v>0</v>
      </c>
      <c r="B1" s="40" t="s">
        <v>1</v>
      </c>
      <c r="C1" s="158">
        <v>45748</v>
      </c>
      <c r="D1" s="159"/>
      <c r="E1" s="160"/>
      <c r="F1" s="161"/>
      <c r="G1" s="162"/>
      <c r="H1" s="159"/>
      <c r="I1" s="163"/>
    </row>
    <row r="2" spans="1:12" x14ac:dyDescent="0.25">
      <c r="A2" s="35" t="s">
        <v>2</v>
      </c>
      <c r="B2" s="36" t="s">
        <v>3</v>
      </c>
      <c r="C2" s="164"/>
      <c r="D2" s="165"/>
      <c r="E2" s="166"/>
      <c r="F2" s="167"/>
      <c r="G2" s="168"/>
      <c r="H2" s="165"/>
      <c r="I2" s="169"/>
    </row>
    <row r="3" spans="1:12" ht="30" x14ac:dyDescent="0.25">
      <c r="A3" s="40"/>
      <c r="B3" s="40" t="s">
        <v>4</v>
      </c>
      <c r="C3" s="4" t="s">
        <v>5</v>
      </c>
      <c r="D3" s="40" t="s">
        <v>6</v>
      </c>
      <c r="E3" s="37" t="s">
        <v>7</v>
      </c>
      <c r="F3" s="38" t="s">
        <v>8</v>
      </c>
      <c r="G3" s="39" t="s">
        <v>9</v>
      </c>
      <c r="H3" s="40" t="s">
        <v>10</v>
      </c>
      <c r="I3" s="41" t="s">
        <v>11</v>
      </c>
    </row>
    <row r="4" spans="1:12" x14ac:dyDescent="0.25">
      <c r="A4" s="7"/>
      <c r="B4" s="1">
        <v>1</v>
      </c>
      <c r="C4" s="61"/>
      <c r="D4" s="25"/>
      <c r="E4" s="29">
        <v>1250</v>
      </c>
      <c r="F4" s="80">
        <v>1250</v>
      </c>
      <c r="G4" s="18" t="s">
        <v>399</v>
      </c>
      <c r="H4" s="18" t="s">
        <v>400</v>
      </c>
      <c r="I4" s="79">
        <f>мар.25!I4+F4-E4</f>
        <v>0</v>
      </c>
      <c r="K4" s="76">
        <v>1</v>
      </c>
      <c r="L4" s="78" t="b">
        <f>B4=K4</f>
        <v>1</v>
      </c>
    </row>
    <row r="5" spans="1:12" x14ac:dyDescent="0.25">
      <c r="A5" s="8"/>
      <c r="B5" s="16">
        <v>2</v>
      </c>
      <c r="C5" s="62"/>
      <c r="D5" s="25"/>
      <c r="E5" s="59">
        <v>1250</v>
      </c>
      <c r="F5" s="80"/>
      <c r="G5" s="18"/>
      <c r="H5" s="18"/>
      <c r="I5" s="79">
        <f>мар.25!I5+F5-E5</f>
        <v>-5000</v>
      </c>
      <c r="K5" s="77">
        <v>2</v>
      </c>
      <c r="L5" s="78" t="b">
        <f t="shared" ref="L5:L71" si="0">B5=K5</f>
        <v>1</v>
      </c>
    </row>
    <row r="6" spans="1:12" x14ac:dyDescent="0.25">
      <c r="A6" s="8"/>
      <c r="B6" s="16">
        <v>3</v>
      </c>
      <c r="C6" s="14"/>
      <c r="D6" s="25"/>
      <c r="E6" s="29"/>
      <c r="F6" s="80"/>
      <c r="G6" s="18"/>
      <c r="H6" s="18"/>
      <c r="I6" s="79">
        <f>мар.25!I6+F6-E6</f>
        <v>0</v>
      </c>
      <c r="K6" s="77">
        <v>3</v>
      </c>
      <c r="L6" s="78" t="b">
        <f t="shared" si="0"/>
        <v>1</v>
      </c>
    </row>
    <row r="7" spans="1:12" x14ac:dyDescent="0.25">
      <c r="A7" s="8"/>
      <c r="B7" s="16">
        <v>4</v>
      </c>
      <c r="C7" s="14"/>
      <c r="D7" s="25"/>
      <c r="E7" s="29">
        <v>1250</v>
      </c>
      <c r="F7" s="80">
        <v>2500</v>
      </c>
      <c r="G7" s="18" t="s">
        <v>476</v>
      </c>
      <c r="H7" s="18" t="s">
        <v>465</v>
      </c>
      <c r="I7" s="79">
        <f>мар.25!I7+F7-E7</f>
        <v>1250</v>
      </c>
      <c r="K7" s="77">
        <v>4</v>
      </c>
      <c r="L7" s="78" t="b">
        <f t="shared" si="0"/>
        <v>1</v>
      </c>
    </row>
    <row r="8" spans="1:12" x14ac:dyDescent="0.25">
      <c r="A8" s="8"/>
      <c r="B8" s="16">
        <v>5</v>
      </c>
      <c r="C8" s="14"/>
      <c r="D8" s="25"/>
      <c r="E8" s="29">
        <v>1250</v>
      </c>
      <c r="F8" s="80"/>
      <c r="G8" s="18"/>
      <c r="H8" s="18"/>
      <c r="I8" s="79">
        <f>мар.25!I8+F8-E8</f>
        <v>0</v>
      </c>
      <c r="K8" s="77">
        <v>5</v>
      </c>
      <c r="L8" s="78" t="b">
        <f t="shared" si="0"/>
        <v>1</v>
      </c>
    </row>
    <row r="9" spans="1:12" x14ac:dyDescent="0.25">
      <c r="A9" s="8"/>
      <c r="B9" s="16">
        <v>6</v>
      </c>
      <c r="C9" s="14"/>
      <c r="D9" s="25"/>
      <c r="E9" s="29">
        <v>1250</v>
      </c>
      <c r="F9" s="80"/>
      <c r="G9" s="18"/>
      <c r="H9" s="18"/>
      <c r="I9" s="79">
        <f>мар.25!I9+F9-E9</f>
        <v>-2500</v>
      </c>
      <c r="K9" s="77">
        <v>6</v>
      </c>
      <c r="L9" s="78" t="b">
        <f t="shared" si="0"/>
        <v>1</v>
      </c>
    </row>
    <row r="10" spans="1:12" x14ac:dyDescent="0.25">
      <c r="A10" s="8"/>
      <c r="B10" s="16">
        <v>7</v>
      </c>
      <c r="C10" s="63"/>
      <c r="D10" s="25"/>
      <c r="E10" s="29">
        <v>1250</v>
      </c>
      <c r="F10" s="80"/>
      <c r="G10" s="18"/>
      <c r="H10" s="18"/>
      <c r="I10" s="79">
        <f>мар.25!I10+F10-E10</f>
        <v>-1250</v>
      </c>
      <c r="K10" s="77">
        <v>7</v>
      </c>
      <c r="L10" s="78" t="b">
        <f t="shared" si="0"/>
        <v>1</v>
      </c>
    </row>
    <row r="11" spans="1:12" x14ac:dyDescent="0.25">
      <c r="A11" s="8"/>
      <c r="B11" s="16">
        <v>8</v>
      </c>
      <c r="C11" s="63"/>
      <c r="D11" s="25"/>
      <c r="E11" s="29">
        <v>1250</v>
      </c>
      <c r="F11" s="80"/>
      <c r="G11" s="18"/>
      <c r="H11" s="18"/>
      <c r="I11" s="79">
        <f>мар.25!I11+F11-E11</f>
        <v>-5000</v>
      </c>
      <c r="K11" s="77">
        <v>8</v>
      </c>
      <c r="L11" s="78" t="b">
        <f t="shared" si="0"/>
        <v>1</v>
      </c>
    </row>
    <row r="12" spans="1:12" x14ac:dyDescent="0.25">
      <c r="A12" s="8"/>
      <c r="B12" s="16">
        <v>9</v>
      </c>
      <c r="C12" s="14"/>
      <c r="D12" s="25"/>
      <c r="E12" s="29">
        <v>1250</v>
      </c>
      <c r="F12" s="80"/>
      <c r="G12" s="18"/>
      <c r="H12" s="18"/>
      <c r="I12" s="79">
        <f>мар.25!I12+F12-E12</f>
        <v>10000</v>
      </c>
      <c r="K12" s="77">
        <v>9</v>
      </c>
      <c r="L12" s="78" t="b">
        <f t="shared" si="0"/>
        <v>1</v>
      </c>
    </row>
    <row r="13" spans="1:12" x14ac:dyDescent="0.25">
      <c r="A13" s="8"/>
      <c r="B13" s="16">
        <v>10</v>
      </c>
      <c r="C13" s="14"/>
      <c r="D13" s="25"/>
      <c r="E13" s="29">
        <v>1250</v>
      </c>
      <c r="F13" s="80">
        <v>1250</v>
      </c>
      <c r="G13" s="18" t="s">
        <v>486</v>
      </c>
      <c r="H13" s="18" t="s">
        <v>485</v>
      </c>
      <c r="I13" s="79">
        <f>мар.25!I13+F13-E13</f>
        <v>1250</v>
      </c>
      <c r="K13" s="77">
        <v>10</v>
      </c>
      <c r="L13" s="78" t="b">
        <f t="shared" si="0"/>
        <v>1</v>
      </c>
    </row>
    <row r="14" spans="1:12" x14ac:dyDescent="0.25">
      <c r="A14" s="8"/>
      <c r="B14" s="16">
        <v>11</v>
      </c>
      <c r="C14" s="14"/>
      <c r="D14" s="25"/>
      <c r="E14" s="29">
        <v>1250</v>
      </c>
      <c r="F14" s="80">
        <v>1250</v>
      </c>
      <c r="G14" s="18" t="s">
        <v>513</v>
      </c>
      <c r="H14" s="18" t="s">
        <v>514</v>
      </c>
      <c r="I14" s="79">
        <f>мар.25!I14+F14-E14</f>
        <v>0</v>
      </c>
      <c r="K14" s="77">
        <v>11</v>
      </c>
      <c r="L14" s="78" t="b">
        <f t="shared" si="0"/>
        <v>1</v>
      </c>
    </row>
    <row r="15" spans="1:12" x14ac:dyDescent="0.25">
      <c r="A15" s="9"/>
      <c r="B15" s="16">
        <v>12</v>
      </c>
      <c r="C15" s="14"/>
      <c r="D15" s="25"/>
      <c r="E15" s="29">
        <v>1250</v>
      </c>
      <c r="F15" s="80">
        <v>1250</v>
      </c>
      <c r="G15" s="18" t="s">
        <v>395</v>
      </c>
      <c r="H15" s="18" t="s">
        <v>392</v>
      </c>
      <c r="I15" s="79">
        <f>мар.25!I15+F15-E15</f>
        <v>0</v>
      </c>
      <c r="K15" s="77">
        <v>12</v>
      </c>
      <c r="L15" s="78" t="b">
        <f t="shared" si="0"/>
        <v>1</v>
      </c>
    </row>
    <row r="16" spans="1:12" x14ac:dyDescent="0.25">
      <c r="A16" s="8"/>
      <c r="B16" s="16">
        <v>13</v>
      </c>
      <c r="C16" s="14"/>
      <c r="D16" s="25"/>
      <c r="E16" s="29">
        <v>1250</v>
      </c>
      <c r="F16" s="80"/>
      <c r="G16" s="18"/>
      <c r="H16" s="18"/>
      <c r="I16" s="79">
        <f>мар.25!I16+F16-E16</f>
        <v>-5000</v>
      </c>
      <c r="K16" s="77">
        <v>13</v>
      </c>
      <c r="L16" s="78" t="b">
        <f t="shared" si="0"/>
        <v>1</v>
      </c>
    </row>
    <row r="17" spans="1:12" x14ac:dyDescent="0.25">
      <c r="A17" s="8"/>
      <c r="B17" s="16">
        <v>14</v>
      </c>
      <c r="C17" s="14"/>
      <c r="D17" s="25"/>
      <c r="E17" s="29">
        <v>1250</v>
      </c>
      <c r="F17" s="80">
        <v>2000</v>
      </c>
      <c r="G17" s="18" t="s">
        <v>449</v>
      </c>
      <c r="H17" s="18" t="s">
        <v>444</v>
      </c>
      <c r="I17" s="79">
        <f>мар.25!I17+F17-E17</f>
        <v>1250</v>
      </c>
      <c r="K17" s="77">
        <v>14</v>
      </c>
      <c r="L17" s="78" t="b">
        <f t="shared" si="0"/>
        <v>1</v>
      </c>
    </row>
    <row r="18" spans="1:12" x14ac:dyDescent="0.25">
      <c r="A18" s="8"/>
      <c r="B18" s="16" t="s">
        <v>20</v>
      </c>
      <c r="C18" s="14"/>
      <c r="D18" s="25"/>
      <c r="E18" s="29">
        <v>1250</v>
      </c>
      <c r="F18" s="80"/>
      <c r="G18" s="18"/>
      <c r="H18" s="18"/>
      <c r="I18" s="79">
        <f>мар.25!I18+F18-E18</f>
        <v>1000</v>
      </c>
      <c r="K18" s="77" t="s">
        <v>20</v>
      </c>
      <c r="L18" s="78" t="b">
        <f t="shared" si="0"/>
        <v>1</v>
      </c>
    </row>
    <row r="19" spans="1:12" x14ac:dyDescent="0.25">
      <c r="A19" s="8"/>
      <c r="B19" s="16" t="s">
        <v>15</v>
      </c>
      <c r="C19" s="14"/>
      <c r="D19" s="25"/>
      <c r="E19" s="29">
        <v>1250</v>
      </c>
      <c r="F19" s="80"/>
      <c r="G19" s="18"/>
      <c r="H19" s="18"/>
      <c r="I19" s="79">
        <f>мар.25!I19+F19-E19</f>
        <v>1000</v>
      </c>
      <c r="K19" s="77" t="s">
        <v>15</v>
      </c>
      <c r="L19" s="78" t="b">
        <f t="shared" si="0"/>
        <v>1</v>
      </c>
    </row>
    <row r="20" spans="1:12" x14ac:dyDescent="0.25">
      <c r="A20" s="8"/>
      <c r="B20" s="16" t="s">
        <v>19</v>
      </c>
      <c r="C20" s="14"/>
      <c r="D20" s="25"/>
      <c r="E20" s="29">
        <v>1250</v>
      </c>
      <c r="F20" s="80">
        <v>7500</v>
      </c>
      <c r="G20" s="18" t="s">
        <v>462</v>
      </c>
      <c r="H20" s="18" t="s">
        <v>454</v>
      </c>
      <c r="I20" s="79">
        <f>мар.25!I20+F20-E20</f>
        <v>2500</v>
      </c>
      <c r="K20" s="77" t="s">
        <v>19</v>
      </c>
      <c r="L20" s="78" t="b">
        <f t="shared" si="0"/>
        <v>1</v>
      </c>
    </row>
    <row r="21" spans="1:12" x14ac:dyDescent="0.25">
      <c r="A21" s="8"/>
      <c r="B21" s="16">
        <v>15</v>
      </c>
      <c r="C21" s="14"/>
      <c r="D21" s="25"/>
      <c r="E21" s="29">
        <v>1250</v>
      </c>
      <c r="F21" s="80">
        <v>1250</v>
      </c>
      <c r="G21" s="18" t="s">
        <v>495</v>
      </c>
      <c r="H21" s="18" t="s">
        <v>494</v>
      </c>
      <c r="I21" s="79">
        <f>мар.25!I21+F21-E21</f>
        <v>1250</v>
      </c>
      <c r="K21" s="77">
        <v>15</v>
      </c>
      <c r="L21" s="78" t="b">
        <f t="shared" si="0"/>
        <v>1</v>
      </c>
    </row>
    <row r="22" spans="1:12" x14ac:dyDescent="0.25">
      <c r="A22" s="8"/>
      <c r="B22" s="16" t="s">
        <v>17</v>
      </c>
      <c r="C22" s="14"/>
      <c r="D22" s="25"/>
      <c r="E22" s="29">
        <v>1250</v>
      </c>
      <c r="F22" s="80">
        <v>1250</v>
      </c>
      <c r="G22" s="18" t="s">
        <v>409</v>
      </c>
      <c r="H22" s="18" t="s">
        <v>408</v>
      </c>
      <c r="I22" s="79">
        <f>мар.25!I22+F22-E22</f>
        <v>-3250</v>
      </c>
      <c r="K22" s="77" t="s">
        <v>17</v>
      </c>
      <c r="L22" s="78" t="b">
        <f t="shared" si="0"/>
        <v>1</v>
      </c>
    </row>
    <row r="23" spans="1:12" x14ac:dyDescent="0.25">
      <c r="A23" s="8"/>
      <c r="B23" s="16" t="s">
        <v>27</v>
      </c>
      <c r="C23" s="14"/>
      <c r="D23" s="25"/>
      <c r="E23" s="29">
        <v>1250</v>
      </c>
      <c r="F23" s="80"/>
      <c r="G23" s="18"/>
      <c r="H23" s="18"/>
      <c r="I23" s="79">
        <f>мар.25!I23+F23-E23</f>
        <v>-5000</v>
      </c>
      <c r="K23" s="77"/>
      <c r="L23" s="78"/>
    </row>
    <row r="24" spans="1:12" x14ac:dyDescent="0.25">
      <c r="A24" s="8"/>
      <c r="B24" s="16">
        <v>16</v>
      </c>
      <c r="C24" s="63"/>
      <c r="D24" s="25"/>
      <c r="E24" s="29">
        <v>1250</v>
      </c>
      <c r="F24" s="80">
        <v>1250</v>
      </c>
      <c r="G24" s="18" t="s">
        <v>489</v>
      </c>
      <c r="H24" s="18" t="s">
        <v>485</v>
      </c>
      <c r="I24" s="79">
        <f>мар.25!I24+F24-E24</f>
        <v>0</v>
      </c>
      <c r="K24" s="77">
        <v>16</v>
      </c>
      <c r="L24" s="78" t="b">
        <f t="shared" si="0"/>
        <v>1</v>
      </c>
    </row>
    <row r="25" spans="1:12" x14ac:dyDescent="0.25">
      <c r="A25" s="8"/>
      <c r="B25" s="16">
        <v>17</v>
      </c>
      <c r="C25" s="14"/>
      <c r="D25" s="25"/>
      <c r="E25" s="29">
        <v>1250</v>
      </c>
      <c r="F25" s="80"/>
      <c r="G25" s="18"/>
      <c r="H25" s="18"/>
      <c r="I25" s="79">
        <f>мар.25!I25+F25-E25</f>
        <v>-5000</v>
      </c>
      <c r="K25" s="77">
        <v>17</v>
      </c>
      <c r="L25" s="78" t="b">
        <f t="shared" si="0"/>
        <v>1</v>
      </c>
    </row>
    <row r="26" spans="1:12" x14ac:dyDescent="0.25">
      <c r="A26" s="8"/>
      <c r="B26" s="16">
        <v>18</v>
      </c>
      <c r="C26" s="14"/>
      <c r="D26" s="25"/>
      <c r="E26" s="29">
        <v>1250</v>
      </c>
      <c r="F26" s="80"/>
      <c r="G26" s="18"/>
      <c r="H26" s="18"/>
      <c r="I26" s="79">
        <f>мар.25!I26+F26-E26</f>
        <v>9250</v>
      </c>
      <c r="K26" s="77">
        <v>18</v>
      </c>
      <c r="L26" s="78" t="b">
        <f t="shared" si="0"/>
        <v>1</v>
      </c>
    </row>
    <row r="27" spans="1:12" x14ac:dyDescent="0.25">
      <c r="A27" s="10"/>
      <c r="B27" s="16">
        <v>19</v>
      </c>
      <c r="C27" s="64"/>
      <c r="D27" s="25"/>
      <c r="E27" s="29">
        <v>1250</v>
      </c>
      <c r="F27" s="80">
        <v>1250</v>
      </c>
      <c r="G27" s="18" t="s">
        <v>393</v>
      </c>
      <c r="H27" s="18" t="s">
        <v>392</v>
      </c>
      <c r="I27" s="79">
        <f>мар.25!I27+F27-E27</f>
        <v>0</v>
      </c>
      <c r="K27" s="77">
        <v>19</v>
      </c>
      <c r="L27" s="78" t="b">
        <f t="shared" si="0"/>
        <v>1</v>
      </c>
    </row>
    <row r="28" spans="1:12" x14ac:dyDescent="0.25">
      <c r="A28" s="10"/>
      <c r="B28" s="16">
        <v>20</v>
      </c>
      <c r="C28" s="14"/>
      <c r="D28" s="25"/>
      <c r="E28" s="29">
        <v>1250</v>
      </c>
      <c r="F28" s="80">
        <v>1250</v>
      </c>
      <c r="G28" s="18" t="s">
        <v>440</v>
      </c>
      <c r="H28" s="18" t="s">
        <v>439</v>
      </c>
      <c r="I28" s="79">
        <f>мар.25!I28+F28-E28</f>
        <v>-1250</v>
      </c>
      <c r="K28" s="77">
        <v>20</v>
      </c>
      <c r="L28" s="78" t="b">
        <f t="shared" si="0"/>
        <v>1</v>
      </c>
    </row>
    <row r="29" spans="1:12" x14ac:dyDescent="0.25">
      <c r="A29" s="9"/>
      <c r="B29" s="16">
        <v>21</v>
      </c>
      <c r="C29" s="14"/>
      <c r="D29" s="25"/>
      <c r="E29" s="29">
        <v>1250</v>
      </c>
      <c r="F29" s="80">
        <v>1250</v>
      </c>
      <c r="G29" s="18" t="s">
        <v>506</v>
      </c>
      <c r="H29" s="18" t="s">
        <v>502</v>
      </c>
      <c r="I29" s="79">
        <f>мар.25!I29+F29-E29</f>
        <v>0</v>
      </c>
      <c r="K29" s="77">
        <v>21</v>
      </c>
      <c r="L29" s="78" t="b">
        <f t="shared" si="0"/>
        <v>1</v>
      </c>
    </row>
    <row r="30" spans="1:12" x14ac:dyDescent="0.25">
      <c r="A30" s="10"/>
      <c r="B30" s="16">
        <v>22</v>
      </c>
      <c r="C30" s="14"/>
      <c r="D30" s="25"/>
      <c r="E30" s="29">
        <v>1250</v>
      </c>
      <c r="F30" s="80">
        <v>1250</v>
      </c>
      <c r="G30" s="18" t="s">
        <v>446</v>
      </c>
      <c r="H30" s="18" t="s">
        <v>444</v>
      </c>
      <c r="I30" s="79">
        <f>мар.25!I30+F30-E30</f>
        <v>0</v>
      </c>
      <c r="K30" s="77">
        <v>22</v>
      </c>
      <c r="L30" s="78" t="b">
        <f t="shared" si="0"/>
        <v>1</v>
      </c>
    </row>
    <row r="31" spans="1:12" x14ac:dyDescent="0.25">
      <c r="A31" s="8"/>
      <c r="B31" s="16">
        <v>23</v>
      </c>
      <c r="C31" s="14"/>
      <c r="D31" s="25"/>
      <c r="E31" s="29">
        <v>1250</v>
      </c>
      <c r="F31" s="80">
        <v>1250</v>
      </c>
      <c r="G31" s="18" t="s">
        <v>403</v>
      </c>
      <c r="H31" s="18" t="s">
        <v>400</v>
      </c>
      <c r="I31" s="79">
        <f>мар.25!I31+F31-E31</f>
        <v>-1250</v>
      </c>
      <c r="K31" s="77">
        <v>23</v>
      </c>
      <c r="L31" s="78" t="b">
        <f t="shared" si="0"/>
        <v>1</v>
      </c>
    </row>
    <row r="32" spans="1:12" x14ac:dyDescent="0.25">
      <c r="A32" s="8"/>
      <c r="B32" s="16">
        <v>24</v>
      </c>
      <c r="C32" s="14"/>
      <c r="D32" s="25"/>
      <c r="E32" s="29">
        <v>1250</v>
      </c>
      <c r="F32" s="80">
        <v>1250</v>
      </c>
      <c r="G32" s="18" t="s">
        <v>499</v>
      </c>
      <c r="H32" s="18" t="s">
        <v>500</v>
      </c>
      <c r="I32" s="79">
        <f>мар.25!I32+F32-E32</f>
        <v>0</v>
      </c>
      <c r="K32" s="77">
        <v>24</v>
      </c>
      <c r="L32" s="78" t="b">
        <f t="shared" si="0"/>
        <v>1</v>
      </c>
    </row>
    <row r="33" spans="1:12" x14ac:dyDescent="0.25">
      <c r="A33" s="9"/>
      <c r="B33" s="16">
        <v>25</v>
      </c>
      <c r="C33" s="14"/>
      <c r="D33" s="25"/>
      <c r="E33" s="29">
        <v>1250</v>
      </c>
      <c r="F33" s="80"/>
      <c r="G33" s="18"/>
      <c r="H33" s="18"/>
      <c r="I33" s="79">
        <f>мар.25!I33+F33-E33</f>
        <v>7000</v>
      </c>
      <c r="K33" s="77">
        <v>25</v>
      </c>
      <c r="L33" s="78" t="b">
        <f t="shared" si="0"/>
        <v>1</v>
      </c>
    </row>
    <row r="34" spans="1:12" x14ac:dyDescent="0.25">
      <c r="A34" s="8"/>
      <c r="B34" s="16">
        <v>26</v>
      </c>
      <c r="C34" s="14"/>
      <c r="D34" s="25"/>
      <c r="E34" s="29">
        <v>1250</v>
      </c>
      <c r="F34" s="80"/>
      <c r="G34" s="18"/>
      <c r="H34" s="18"/>
      <c r="I34" s="79">
        <f>мар.25!I34+F34-E34</f>
        <v>-5000</v>
      </c>
      <c r="K34" s="77">
        <v>26</v>
      </c>
      <c r="L34" s="78" t="b">
        <f t="shared" si="0"/>
        <v>1</v>
      </c>
    </row>
    <row r="35" spans="1:12" x14ac:dyDescent="0.25">
      <c r="A35" s="8"/>
      <c r="B35" s="16" t="s">
        <v>54</v>
      </c>
      <c r="C35" s="14"/>
      <c r="D35" s="25"/>
      <c r="E35" s="29">
        <v>1250</v>
      </c>
      <c r="F35" s="80">
        <v>18750</v>
      </c>
      <c r="G35" s="18" t="s">
        <v>453</v>
      </c>
      <c r="H35" s="18" t="s">
        <v>444</v>
      </c>
      <c r="I35" s="79">
        <f>мар.25!I35+F35-E35</f>
        <v>18750</v>
      </c>
      <c r="K35" s="77"/>
      <c r="L35" s="78"/>
    </row>
    <row r="36" spans="1:12" x14ac:dyDescent="0.25">
      <c r="A36" s="8"/>
      <c r="B36" s="16">
        <v>27</v>
      </c>
      <c r="C36" s="14"/>
      <c r="D36" s="25"/>
      <c r="E36" s="29">
        <v>1250</v>
      </c>
      <c r="F36" s="80">
        <v>2500</v>
      </c>
      <c r="G36" s="18" t="s">
        <v>445</v>
      </c>
      <c r="H36" s="18" t="s">
        <v>444</v>
      </c>
      <c r="I36" s="79">
        <f>мар.25!I36+F36-E36</f>
        <v>0</v>
      </c>
      <c r="K36" s="77">
        <v>27</v>
      </c>
      <c r="L36" s="78" t="b">
        <f t="shared" si="0"/>
        <v>1</v>
      </c>
    </row>
    <row r="37" spans="1:12" x14ac:dyDescent="0.25">
      <c r="A37" s="8"/>
      <c r="B37" s="16">
        <v>28</v>
      </c>
      <c r="C37" s="14"/>
      <c r="D37" s="25"/>
      <c r="E37" s="29">
        <v>1250</v>
      </c>
      <c r="F37" s="80">
        <v>1250</v>
      </c>
      <c r="G37" s="18" t="s">
        <v>410</v>
      </c>
      <c r="H37" s="18" t="s">
        <v>408</v>
      </c>
      <c r="I37" s="79">
        <f>мар.25!I37+F37-E37</f>
        <v>-1250</v>
      </c>
      <c r="K37" s="77">
        <v>28</v>
      </c>
      <c r="L37" s="78" t="b">
        <f t="shared" si="0"/>
        <v>1</v>
      </c>
    </row>
    <row r="38" spans="1:12" x14ac:dyDescent="0.25">
      <c r="A38" s="10"/>
      <c r="B38" s="16" t="s">
        <v>28</v>
      </c>
      <c r="C38" s="65"/>
      <c r="D38" s="25"/>
      <c r="E38" s="29">
        <v>1250</v>
      </c>
      <c r="F38" s="80">
        <v>1250</v>
      </c>
      <c r="G38" s="18" t="s">
        <v>396</v>
      </c>
      <c r="H38" s="18" t="s">
        <v>392</v>
      </c>
      <c r="I38" s="79">
        <f>мар.25!I38+F38-E38</f>
        <v>-1250</v>
      </c>
      <c r="K38" s="77">
        <v>29</v>
      </c>
      <c r="L38" s="78" t="b">
        <f t="shared" si="0"/>
        <v>0</v>
      </c>
    </row>
    <row r="39" spans="1:12" x14ac:dyDescent="0.25">
      <c r="A39" s="10"/>
      <c r="B39" s="16"/>
      <c r="C39" s="14"/>
      <c r="D39" s="25"/>
      <c r="E39" s="29"/>
      <c r="F39" s="80"/>
      <c r="G39" s="18"/>
      <c r="H39" s="18"/>
      <c r="I39" s="79">
        <f>мар.25!I39+F39-E39</f>
        <v>0</v>
      </c>
      <c r="K39" s="77">
        <v>30</v>
      </c>
      <c r="L39" s="78" t="b">
        <f t="shared" si="0"/>
        <v>0</v>
      </c>
    </row>
    <row r="40" spans="1:12" x14ac:dyDescent="0.25">
      <c r="A40" s="10"/>
      <c r="B40" s="16">
        <v>31</v>
      </c>
      <c r="C40" s="14"/>
      <c r="D40" s="25"/>
      <c r="E40" s="29">
        <v>1250</v>
      </c>
      <c r="F40" s="80">
        <v>1250</v>
      </c>
      <c r="G40" s="18" t="s">
        <v>535</v>
      </c>
      <c r="H40" s="18" t="s">
        <v>536</v>
      </c>
      <c r="I40" s="79">
        <f>мар.25!I40+F40-E40</f>
        <v>-1250</v>
      </c>
      <c r="K40" s="77">
        <v>31</v>
      </c>
      <c r="L40" s="78" t="b">
        <f t="shared" si="0"/>
        <v>1</v>
      </c>
    </row>
    <row r="41" spans="1:12" x14ac:dyDescent="0.25">
      <c r="A41" s="10"/>
      <c r="B41" s="16">
        <v>32</v>
      </c>
      <c r="C41" s="14"/>
      <c r="D41" s="25"/>
      <c r="E41" s="29">
        <v>1250</v>
      </c>
      <c r="F41" s="80"/>
      <c r="G41" s="18"/>
      <c r="H41" s="18"/>
      <c r="I41" s="79">
        <f>мар.25!I41+F41-E41</f>
        <v>-5000</v>
      </c>
      <c r="K41" s="77">
        <v>32</v>
      </c>
      <c r="L41" s="78" t="b">
        <f t="shared" si="0"/>
        <v>1</v>
      </c>
    </row>
    <row r="42" spans="1:12" x14ac:dyDescent="0.25">
      <c r="A42" s="9"/>
      <c r="B42" s="16">
        <v>33</v>
      </c>
      <c r="C42" s="14"/>
      <c r="D42" s="25"/>
      <c r="E42" s="29">
        <v>1250</v>
      </c>
      <c r="F42" s="80">
        <v>1250</v>
      </c>
      <c r="G42" s="18" t="s">
        <v>484</v>
      </c>
      <c r="H42" s="18" t="s">
        <v>485</v>
      </c>
      <c r="I42" s="79">
        <f>мар.25!I42+F42-E42</f>
        <v>0</v>
      </c>
      <c r="K42" s="77">
        <v>33</v>
      </c>
      <c r="L42" s="78" t="b">
        <f t="shared" si="0"/>
        <v>1</v>
      </c>
    </row>
    <row r="43" spans="1:12" x14ac:dyDescent="0.25">
      <c r="A43" s="8"/>
      <c r="B43" s="16">
        <v>34</v>
      </c>
      <c r="C43" s="14"/>
      <c r="D43" s="25"/>
      <c r="E43" s="29">
        <v>1250</v>
      </c>
      <c r="F43" s="80">
        <v>1250</v>
      </c>
      <c r="G43" s="18" t="s">
        <v>544</v>
      </c>
      <c r="H43" s="18" t="s">
        <v>536</v>
      </c>
      <c r="I43" s="79">
        <f>мар.25!I43+F43-E43</f>
        <v>-1250</v>
      </c>
      <c r="K43" s="77">
        <v>34</v>
      </c>
      <c r="L43" s="78" t="b">
        <f t="shared" si="0"/>
        <v>1</v>
      </c>
    </row>
    <row r="44" spans="1:12" x14ac:dyDescent="0.25">
      <c r="A44" s="10"/>
      <c r="B44" s="16">
        <v>35</v>
      </c>
      <c r="C44" s="66"/>
      <c r="D44" s="25"/>
      <c r="E44" s="29">
        <v>1250</v>
      </c>
      <c r="F44" s="80"/>
      <c r="G44" s="18"/>
      <c r="H44" s="18"/>
      <c r="I44" s="79">
        <f>мар.25!I44+F44-E44</f>
        <v>-5000</v>
      </c>
      <c r="K44" s="77">
        <v>35</v>
      </c>
      <c r="L44" s="78" t="b">
        <f t="shared" si="0"/>
        <v>1</v>
      </c>
    </row>
    <row r="45" spans="1:12" x14ac:dyDescent="0.25">
      <c r="A45" s="10"/>
      <c r="B45" s="16">
        <v>36</v>
      </c>
      <c r="C45" s="45"/>
      <c r="D45" s="25"/>
      <c r="E45" s="29">
        <v>1250</v>
      </c>
      <c r="F45" s="80"/>
      <c r="G45" s="18"/>
      <c r="H45" s="18"/>
      <c r="I45" s="79">
        <f>мар.25!I45+F45-E45</f>
        <v>4700</v>
      </c>
      <c r="K45" s="77">
        <v>36</v>
      </c>
      <c r="L45" s="78" t="b">
        <f t="shared" si="0"/>
        <v>1</v>
      </c>
    </row>
    <row r="46" spans="1:12" x14ac:dyDescent="0.25">
      <c r="A46" s="11"/>
      <c r="B46" s="16">
        <v>37</v>
      </c>
      <c r="C46" s="14"/>
      <c r="D46" s="25"/>
      <c r="E46" s="29">
        <v>1250</v>
      </c>
      <c r="F46" s="80"/>
      <c r="G46" s="18"/>
      <c r="H46" s="18"/>
      <c r="I46" s="79">
        <f>мар.25!I46+F46-E46</f>
        <v>-2500</v>
      </c>
      <c r="K46" s="77">
        <v>37</v>
      </c>
      <c r="L46" s="78" t="b">
        <f t="shared" si="0"/>
        <v>1</v>
      </c>
    </row>
    <row r="47" spans="1:12" x14ac:dyDescent="0.25">
      <c r="A47" s="8"/>
      <c r="B47" s="16">
        <v>38</v>
      </c>
      <c r="C47" s="45"/>
      <c r="D47" s="25"/>
      <c r="E47" s="29">
        <v>1250</v>
      </c>
      <c r="F47" s="80"/>
      <c r="G47" s="18"/>
      <c r="H47" s="18"/>
      <c r="I47" s="79">
        <f>мар.25!I47+F47-E47</f>
        <v>-5000</v>
      </c>
      <c r="K47" s="77">
        <v>38</v>
      </c>
      <c r="L47" s="78" t="b">
        <f t="shared" si="0"/>
        <v>1</v>
      </c>
    </row>
    <row r="48" spans="1:12" x14ac:dyDescent="0.25">
      <c r="A48" s="8"/>
      <c r="B48" s="16">
        <v>39</v>
      </c>
      <c r="C48" s="14"/>
      <c r="D48" s="25"/>
      <c r="E48" s="29">
        <v>1250</v>
      </c>
      <c r="F48" s="80"/>
      <c r="G48" s="18"/>
      <c r="H48" s="18"/>
      <c r="I48" s="79">
        <f>мар.25!I48+F48-E48</f>
        <v>-5000</v>
      </c>
      <c r="K48" s="77">
        <v>39</v>
      </c>
      <c r="L48" s="78" t="b">
        <f t="shared" si="0"/>
        <v>1</v>
      </c>
    </row>
    <row r="49" spans="1:12" x14ac:dyDescent="0.25">
      <c r="A49" s="8"/>
      <c r="B49" s="16">
        <v>40</v>
      </c>
      <c r="C49" s="14"/>
      <c r="D49" s="25"/>
      <c r="E49" s="59">
        <v>1250</v>
      </c>
      <c r="F49" s="80"/>
      <c r="G49" s="18"/>
      <c r="H49" s="18"/>
      <c r="I49" s="79">
        <f>мар.25!I49+F49-E49</f>
        <v>-5000</v>
      </c>
      <c r="K49" s="77">
        <v>40</v>
      </c>
      <c r="L49" s="78" t="b">
        <f t="shared" si="0"/>
        <v>1</v>
      </c>
    </row>
    <row r="50" spans="1:12" x14ac:dyDescent="0.25">
      <c r="A50" s="8"/>
      <c r="B50" s="16">
        <v>41</v>
      </c>
      <c r="C50" s="63"/>
      <c r="D50" s="25"/>
      <c r="E50" s="29">
        <v>1250</v>
      </c>
      <c r="F50" s="80"/>
      <c r="G50" s="18"/>
      <c r="H50" s="18"/>
      <c r="I50" s="79">
        <f>мар.25!I50+F50-E50</f>
        <v>-5000</v>
      </c>
      <c r="K50" s="77">
        <v>41</v>
      </c>
      <c r="L50" s="78" t="b">
        <f t="shared" si="0"/>
        <v>1</v>
      </c>
    </row>
    <row r="51" spans="1:12" x14ac:dyDescent="0.25">
      <c r="A51" s="8"/>
      <c r="B51" s="16">
        <v>42</v>
      </c>
      <c r="C51" s="14"/>
      <c r="D51" s="25"/>
      <c r="E51" s="29">
        <v>1250</v>
      </c>
      <c r="F51" s="80">
        <v>500</v>
      </c>
      <c r="G51" s="18" t="s">
        <v>438</v>
      </c>
      <c r="H51" s="18" t="s">
        <v>439</v>
      </c>
      <c r="I51" s="79">
        <f>мар.25!I51+F51-E51</f>
        <v>-4500</v>
      </c>
      <c r="K51" s="77">
        <v>42</v>
      </c>
      <c r="L51" s="78" t="b">
        <f t="shared" si="0"/>
        <v>1</v>
      </c>
    </row>
    <row r="52" spans="1:12" x14ac:dyDescent="0.25">
      <c r="A52" s="8"/>
      <c r="B52" s="16">
        <v>43</v>
      </c>
      <c r="C52" s="14"/>
      <c r="D52" s="25"/>
      <c r="E52" s="29">
        <v>1250</v>
      </c>
      <c r="F52" s="80"/>
      <c r="G52" s="18"/>
      <c r="H52" s="18"/>
      <c r="I52" s="79">
        <f>мар.25!I52+F52-E52</f>
        <v>-3750</v>
      </c>
      <c r="K52" s="77">
        <v>43</v>
      </c>
      <c r="L52" s="78" t="b">
        <f t="shared" si="0"/>
        <v>1</v>
      </c>
    </row>
    <row r="53" spans="1:12" x14ac:dyDescent="0.25">
      <c r="A53" s="8"/>
      <c r="B53" s="16">
        <v>44</v>
      </c>
      <c r="C53" s="14"/>
      <c r="D53" s="16"/>
      <c r="E53" s="29">
        <v>1250</v>
      </c>
      <c r="F53" s="80"/>
      <c r="G53" s="18"/>
      <c r="H53" s="18"/>
      <c r="I53" s="79">
        <f>мар.25!I53+F53-E53</f>
        <v>-5000</v>
      </c>
      <c r="K53" s="77">
        <v>44</v>
      </c>
      <c r="L53" s="78" t="b">
        <f t="shared" si="0"/>
        <v>1</v>
      </c>
    </row>
    <row r="54" spans="1:12" x14ac:dyDescent="0.25">
      <c r="A54" s="9"/>
      <c r="B54" s="16">
        <v>45</v>
      </c>
      <c r="C54" s="14"/>
      <c r="D54" s="25"/>
      <c r="E54" s="29">
        <v>1250</v>
      </c>
      <c r="F54" s="80"/>
      <c r="G54" s="18"/>
      <c r="H54" s="18"/>
      <c r="I54" s="79">
        <f>мар.25!I54+F54-E54</f>
        <v>-1250</v>
      </c>
      <c r="K54" s="77">
        <v>45</v>
      </c>
      <c r="L54" s="78" t="b">
        <f t="shared" si="0"/>
        <v>1</v>
      </c>
    </row>
    <row r="55" spans="1:12" x14ac:dyDescent="0.25">
      <c r="A55" s="8"/>
      <c r="B55" s="16">
        <v>46</v>
      </c>
      <c r="C55" s="14"/>
      <c r="D55" s="25"/>
      <c r="E55" s="29">
        <v>1250</v>
      </c>
      <c r="F55" s="80">
        <v>2500</v>
      </c>
      <c r="G55" s="18" t="s">
        <v>537</v>
      </c>
      <c r="H55" s="18" t="s">
        <v>538</v>
      </c>
      <c r="I55" s="79">
        <f>мар.25!I55+F55-E55</f>
        <v>0</v>
      </c>
      <c r="K55" s="77">
        <v>46</v>
      </c>
      <c r="L55" s="78" t="b">
        <f t="shared" si="0"/>
        <v>1</v>
      </c>
    </row>
    <row r="56" spans="1:12" x14ac:dyDescent="0.25">
      <c r="A56" s="9"/>
      <c r="B56" s="16">
        <v>47</v>
      </c>
      <c r="C56" s="14"/>
      <c r="D56" s="25"/>
      <c r="E56" s="29">
        <v>1250</v>
      </c>
      <c r="F56" s="80">
        <v>1250</v>
      </c>
      <c r="G56" s="18" t="s">
        <v>517</v>
      </c>
      <c r="H56" s="18" t="s">
        <v>518</v>
      </c>
      <c r="I56" s="79">
        <f>мар.25!I56+F56-E56</f>
        <v>-1250</v>
      </c>
      <c r="K56" s="77">
        <v>47</v>
      </c>
      <c r="L56" s="78" t="b">
        <f t="shared" si="0"/>
        <v>1</v>
      </c>
    </row>
    <row r="57" spans="1:12" x14ac:dyDescent="0.25">
      <c r="A57" s="8"/>
      <c r="B57" s="16">
        <v>48</v>
      </c>
      <c r="C57" s="64"/>
      <c r="D57" s="25"/>
      <c r="E57" s="29">
        <v>1250</v>
      </c>
      <c r="F57" s="80">
        <v>2500</v>
      </c>
      <c r="G57" s="18" t="s">
        <v>534</v>
      </c>
      <c r="H57" s="18" t="s">
        <v>533</v>
      </c>
      <c r="I57" s="79">
        <f>мар.25!I57+F57-E57</f>
        <v>2500</v>
      </c>
      <c r="K57" s="77">
        <v>48</v>
      </c>
      <c r="L57" s="78" t="b">
        <f t="shared" si="0"/>
        <v>1</v>
      </c>
    </row>
    <row r="58" spans="1:12" x14ac:dyDescent="0.25">
      <c r="A58" s="10"/>
      <c r="B58" s="16">
        <v>49</v>
      </c>
      <c r="C58" s="14"/>
      <c r="D58" s="25"/>
      <c r="E58" s="29">
        <v>1250</v>
      </c>
      <c r="F58" s="80"/>
      <c r="G58" s="18"/>
      <c r="H58" s="18"/>
      <c r="I58" s="79">
        <f>мар.25!I58+F58-E58</f>
        <v>-1250</v>
      </c>
      <c r="K58" s="77">
        <v>49</v>
      </c>
      <c r="L58" s="78" t="b">
        <f t="shared" si="0"/>
        <v>1</v>
      </c>
    </row>
    <row r="59" spans="1:12" x14ac:dyDescent="0.25">
      <c r="A59" s="10"/>
      <c r="B59" s="16">
        <v>50</v>
      </c>
      <c r="C59" s="14"/>
      <c r="D59" s="25"/>
      <c r="E59" s="29">
        <v>1250</v>
      </c>
      <c r="F59" s="80">
        <v>5000</v>
      </c>
      <c r="G59" s="18" t="s">
        <v>521</v>
      </c>
      <c r="H59" s="18" t="s">
        <v>518</v>
      </c>
      <c r="I59" s="79">
        <f>мар.25!I59+F59-E59</f>
        <v>0</v>
      </c>
      <c r="K59" s="77">
        <v>50</v>
      </c>
      <c r="L59" s="78" t="b">
        <f t="shared" si="0"/>
        <v>1</v>
      </c>
    </row>
    <row r="60" spans="1:12" x14ac:dyDescent="0.25">
      <c r="A60" s="8"/>
      <c r="B60" s="16">
        <v>51.52</v>
      </c>
      <c r="C60" s="14"/>
      <c r="D60" s="25"/>
      <c r="E60" s="29">
        <v>1250</v>
      </c>
      <c r="F60" s="80"/>
      <c r="G60" s="18"/>
      <c r="H60" s="18"/>
      <c r="I60" s="79">
        <f>мар.25!I60+F60-E60</f>
        <v>-3750</v>
      </c>
      <c r="K60" s="77">
        <v>51.52</v>
      </c>
      <c r="L60" s="78" t="b">
        <f t="shared" si="0"/>
        <v>1</v>
      </c>
    </row>
    <row r="61" spans="1:12" x14ac:dyDescent="0.25">
      <c r="A61" s="10"/>
      <c r="B61" s="16">
        <v>53</v>
      </c>
      <c r="C61" s="14"/>
      <c r="D61" s="25"/>
      <c r="E61" s="29">
        <v>1250</v>
      </c>
      <c r="F61" s="80"/>
      <c r="G61" s="18"/>
      <c r="H61" s="18"/>
      <c r="I61" s="79">
        <f>мар.25!I61+F61-E61</f>
        <v>-2500</v>
      </c>
      <c r="K61" s="77">
        <v>53</v>
      </c>
      <c r="L61" s="78" t="b">
        <f t="shared" si="0"/>
        <v>1</v>
      </c>
    </row>
    <row r="62" spans="1:12" x14ac:dyDescent="0.25">
      <c r="A62" s="10"/>
      <c r="B62" s="16">
        <v>54.55</v>
      </c>
      <c r="C62" s="14"/>
      <c r="D62" s="25"/>
      <c r="E62" s="29">
        <v>1250</v>
      </c>
      <c r="F62" s="80">
        <v>1250</v>
      </c>
      <c r="G62" s="18" t="s">
        <v>548</v>
      </c>
      <c r="H62" s="18" t="s">
        <v>536</v>
      </c>
      <c r="I62" s="79">
        <f>мар.25!I62+F62-E62</f>
        <v>-1250</v>
      </c>
      <c r="K62" s="77">
        <v>54.55</v>
      </c>
      <c r="L62" s="78" t="b">
        <f t="shared" si="0"/>
        <v>1</v>
      </c>
    </row>
    <row r="63" spans="1:12" x14ac:dyDescent="0.25">
      <c r="A63" s="8"/>
      <c r="B63" s="16">
        <v>56</v>
      </c>
      <c r="C63" s="14"/>
      <c r="D63" s="25"/>
      <c r="E63" s="59">
        <v>1250</v>
      </c>
      <c r="F63" s="80"/>
      <c r="G63" s="18"/>
      <c r="H63" s="18"/>
      <c r="I63" s="79">
        <f>мар.25!I63+F63-E63</f>
        <v>-5000</v>
      </c>
      <c r="K63" s="77">
        <v>56</v>
      </c>
      <c r="L63" s="78" t="b">
        <f t="shared" si="0"/>
        <v>1</v>
      </c>
    </row>
    <row r="64" spans="1:12" x14ac:dyDescent="0.25">
      <c r="A64" s="8"/>
      <c r="B64" s="16">
        <v>57</v>
      </c>
      <c r="C64" s="14"/>
      <c r="D64" s="25"/>
      <c r="E64" s="59">
        <v>1250</v>
      </c>
      <c r="F64" s="80">
        <v>5000</v>
      </c>
      <c r="G64" s="18" t="s">
        <v>512</v>
      </c>
      <c r="H64" s="18" t="s">
        <v>510</v>
      </c>
      <c r="I64" s="79">
        <f>мар.25!I64+F64-E64</f>
        <v>9000</v>
      </c>
      <c r="K64" s="77">
        <v>57</v>
      </c>
      <c r="L64" s="78" t="b">
        <f t="shared" si="0"/>
        <v>1</v>
      </c>
    </row>
    <row r="65" spans="1:12" x14ac:dyDescent="0.25">
      <c r="A65" s="8"/>
      <c r="B65" s="16" t="s">
        <v>52</v>
      </c>
      <c r="C65" s="14"/>
      <c r="D65" s="25"/>
      <c r="E65" s="59">
        <v>1250</v>
      </c>
      <c r="F65" s="80"/>
      <c r="G65" s="18"/>
      <c r="H65" s="18"/>
      <c r="I65" s="79">
        <f>мар.25!I65+F65-E65</f>
        <v>1250</v>
      </c>
      <c r="K65" s="77"/>
      <c r="L65" s="78"/>
    </row>
    <row r="66" spans="1:12" x14ac:dyDescent="0.25">
      <c r="A66" s="8"/>
      <c r="B66" s="16">
        <v>58</v>
      </c>
      <c r="C66" s="14"/>
      <c r="D66" s="25"/>
      <c r="E66" s="59">
        <v>1250</v>
      </c>
      <c r="F66" s="80"/>
      <c r="G66" s="18"/>
      <c r="H66" s="18"/>
      <c r="I66" s="79">
        <f>мар.25!I66+F66-E66</f>
        <v>1250</v>
      </c>
      <c r="K66" s="77">
        <v>58</v>
      </c>
      <c r="L66" s="78" t="b">
        <f t="shared" si="0"/>
        <v>1</v>
      </c>
    </row>
    <row r="67" spans="1:12" x14ac:dyDescent="0.25">
      <c r="A67" s="8"/>
      <c r="B67" s="16">
        <v>59</v>
      </c>
      <c r="C67" s="14"/>
      <c r="D67" s="25"/>
      <c r="E67" s="59">
        <v>1250</v>
      </c>
      <c r="F67" s="80">
        <v>1250</v>
      </c>
      <c r="G67" s="18" t="s">
        <v>413</v>
      </c>
      <c r="H67" s="18" t="s">
        <v>414</v>
      </c>
      <c r="I67" s="79">
        <f>мар.25!I67+F67-E67</f>
        <v>0</v>
      </c>
      <c r="K67" s="77">
        <v>59</v>
      </c>
      <c r="L67" s="78" t="b">
        <f t="shared" si="0"/>
        <v>1</v>
      </c>
    </row>
    <row r="68" spans="1:12" x14ac:dyDescent="0.25">
      <c r="A68" s="8"/>
      <c r="B68" s="16">
        <v>60</v>
      </c>
      <c r="C68" s="14"/>
      <c r="D68" s="25"/>
      <c r="E68" s="59">
        <v>1250</v>
      </c>
      <c r="F68" s="80"/>
      <c r="G68" s="18"/>
      <c r="H68" s="18"/>
      <c r="I68" s="79">
        <f>мар.25!I68+F68-E68</f>
        <v>-5000</v>
      </c>
      <c r="K68" s="77">
        <v>60</v>
      </c>
      <c r="L68" s="78" t="b">
        <f t="shared" si="0"/>
        <v>1</v>
      </c>
    </row>
    <row r="69" spans="1:12" x14ac:dyDescent="0.25">
      <c r="A69" s="8"/>
      <c r="B69" s="16">
        <v>61</v>
      </c>
      <c r="C69" s="14"/>
      <c r="D69" s="25"/>
      <c r="E69" s="59">
        <v>1250</v>
      </c>
      <c r="F69" s="80">
        <v>1250</v>
      </c>
      <c r="G69" s="18" t="s">
        <v>419</v>
      </c>
      <c r="H69" s="18" t="s">
        <v>416</v>
      </c>
      <c r="I69" s="79">
        <f>мар.25!I69+F69-E69</f>
        <v>-1250</v>
      </c>
      <c r="K69" s="77">
        <v>61</v>
      </c>
      <c r="L69" s="78" t="b">
        <f t="shared" si="0"/>
        <v>1</v>
      </c>
    </row>
    <row r="70" spans="1:12" x14ac:dyDescent="0.25">
      <c r="A70" s="8"/>
      <c r="B70" s="16">
        <v>62</v>
      </c>
      <c r="C70" s="14"/>
      <c r="D70" s="25"/>
      <c r="E70" s="59">
        <v>1250</v>
      </c>
      <c r="F70" s="80"/>
      <c r="G70" s="18"/>
      <c r="H70" s="18"/>
      <c r="I70" s="79">
        <f>мар.25!I70+F70-E70</f>
        <v>-1250</v>
      </c>
      <c r="K70" s="77">
        <v>62</v>
      </c>
      <c r="L70" s="78" t="b">
        <f t="shared" si="0"/>
        <v>1</v>
      </c>
    </row>
    <row r="71" spans="1:12" x14ac:dyDescent="0.25">
      <c r="A71" s="8"/>
      <c r="B71" s="16">
        <v>63</v>
      </c>
      <c r="C71" s="14"/>
      <c r="D71" s="25"/>
      <c r="E71" s="29">
        <v>1250</v>
      </c>
      <c r="F71" s="80"/>
      <c r="G71" s="18"/>
      <c r="H71" s="18"/>
      <c r="I71" s="79">
        <f>мар.25!I71+F71-E71</f>
        <v>-5000</v>
      </c>
      <c r="K71" s="77">
        <v>63</v>
      </c>
      <c r="L71" s="78" t="b">
        <f t="shared" si="0"/>
        <v>1</v>
      </c>
    </row>
    <row r="72" spans="1:12" x14ac:dyDescent="0.25">
      <c r="A72" s="8"/>
      <c r="B72" s="16">
        <v>64</v>
      </c>
      <c r="C72" s="14"/>
      <c r="D72" s="25"/>
      <c r="E72" s="29">
        <v>1250</v>
      </c>
      <c r="F72" s="80"/>
      <c r="G72" s="18"/>
      <c r="H72" s="18"/>
      <c r="I72" s="79">
        <f>мар.25!I72+F72-E72</f>
        <v>-5000</v>
      </c>
      <c r="K72" s="77">
        <v>64</v>
      </c>
      <c r="L72" s="78" t="b">
        <f t="shared" ref="L72:L139" si="1">B72=K72</f>
        <v>1</v>
      </c>
    </row>
    <row r="73" spans="1:12" x14ac:dyDescent="0.25">
      <c r="A73" s="11"/>
      <c r="B73" s="16">
        <v>65</v>
      </c>
      <c r="C73" s="14"/>
      <c r="D73" s="25"/>
      <c r="E73" s="59"/>
      <c r="F73" s="80"/>
      <c r="G73" s="18"/>
      <c r="H73" s="18"/>
      <c r="I73" s="79">
        <f>мар.25!I73+F73-E73</f>
        <v>0</v>
      </c>
      <c r="K73" s="77">
        <v>65</v>
      </c>
      <c r="L73" s="78" t="b">
        <f t="shared" si="1"/>
        <v>1</v>
      </c>
    </row>
    <row r="74" spans="1:12" x14ac:dyDescent="0.25">
      <c r="A74" s="8"/>
      <c r="B74" s="16">
        <v>66</v>
      </c>
      <c r="C74" s="14"/>
      <c r="D74" s="25"/>
      <c r="E74" s="59">
        <v>1250</v>
      </c>
      <c r="F74" s="80"/>
      <c r="G74" s="18"/>
      <c r="H74" s="18"/>
      <c r="I74" s="79">
        <f>мар.25!I74+F74-E74</f>
        <v>-5000</v>
      </c>
      <c r="K74" s="77">
        <v>66</v>
      </c>
      <c r="L74" s="78" t="b">
        <f t="shared" si="1"/>
        <v>1</v>
      </c>
    </row>
    <row r="75" spans="1:12" x14ac:dyDescent="0.25">
      <c r="A75" s="8"/>
      <c r="B75" s="16" t="s">
        <v>1137</v>
      </c>
      <c r="C75" s="14"/>
      <c r="D75" s="25"/>
      <c r="E75" s="29">
        <v>1250</v>
      </c>
      <c r="F75" s="80">
        <v>84750</v>
      </c>
      <c r="G75" s="18" t="s">
        <v>1138</v>
      </c>
      <c r="H75" s="18" t="s">
        <v>439</v>
      </c>
      <c r="I75" s="79">
        <f>мар.25!I75+F75-E75</f>
        <v>89750</v>
      </c>
      <c r="K75" s="77">
        <v>67</v>
      </c>
      <c r="L75" s="78" t="b">
        <f t="shared" si="1"/>
        <v>0</v>
      </c>
    </row>
    <row r="76" spans="1:12" x14ac:dyDescent="0.25">
      <c r="A76" s="8"/>
      <c r="B76" s="16">
        <v>68.69</v>
      </c>
      <c r="C76" s="14"/>
      <c r="D76" s="25"/>
      <c r="E76" s="29">
        <v>1250</v>
      </c>
      <c r="F76" s="80">
        <v>2500</v>
      </c>
      <c r="G76" s="18" t="s">
        <v>412</v>
      </c>
      <c r="H76" s="18" t="s">
        <v>407</v>
      </c>
      <c r="I76" s="79">
        <f>мар.25!I76+F76-E76</f>
        <v>2500</v>
      </c>
      <c r="K76" s="77">
        <v>68.69</v>
      </c>
      <c r="L76" s="78" t="b">
        <f t="shared" si="1"/>
        <v>1</v>
      </c>
    </row>
    <row r="77" spans="1:12" x14ac:dyDescent="0.25">
      <c r="A77" s="8"/>
      <c r="B77" s="16">
        <v>69</v>
      </c>
      <c r="C77" s="14"/>
      <c r="D77" s="25"/>
      <c r="E77" s="29">
        <v>1250</v>
      </c>
      <c r="F77" s="80"/>
      <c r="G77" s="18"/>
      <c r="H77" s="18"/>
      <c r="I77" s="79">
        <f>мар.25!I77+F77-E77</f>
        <v>-2500</v>
      </c>
      <c r="K77" s="77">
        <v>69</v>
      </c>
      <c r="L77" s="78" t="b">
        <f t="shared" si="1"/>
        <v>1</v>
      </c>
    </row>
    <row r="78" spans="1:12" x14ac:dyDescent="0.25">
      <c r="A78" s="8"/>
      <c r="B78" s="16">
        <v>70</v>
      </c>
      <c r="C78" s="14"/>
      <c r="D78" s="25"/>
      <c r="E78" s="29">
        <v>1250</v>
      </c>
      <c r="F78" s="80">
        <v>1500</v>
      </c>
      <c r="G78" s="18" t="s">
        <v>431</v>
      </c>
      <c r="H78" s="18" t="s">
        <v>416</v>
      </c>
      <c r="I78" s="79">
        <f>мар.25!I78+F78-E78</f>
        <v>-500</v>
      </c>
      <c r="K78" s="77">
        <v>70</v>
      </c>
      <c r="L78" s="78" t="b">
        <f t="shared" si="1"/>
        <v>1</v>
      </c>
    </row>
    <row r="79" spans="1:12" x14ac:dyDescent="0.25">
      <c r="A79" s="8"/>
      <c r="B79" s="16">
        <v>71</v>
      </c>
      <c r="C79" s="14"/>
      <c r="D79" s="25"/>
      <c r="E79" s="29">
        <v>1250</v>
      </c>
      <c r="F79" s="80"/>
      <c r="G79" s="18"/>
      <c r="H79" s="18"/>
      <c r="I79" s="79">
        <f>мар.25!I79+F79-E79</f>
        <v>-2500</v>
      </c>
      <c r="K79" s="77">
        <v>71</v>
      </c>
      <c r="L79" s="78" t="b">
        <f t="shared" si="1"/>
        <v>1</v>
      </c>
    </row>
    <row r="80" spans="1:12" x14ac:dyDescent="0.25">
      <c r="A80" s="8"/>
      <c r="B80" s="16">
        <v>72</v>
      </c>
      <c r="C80" s="14"/>
      <c r="D80" s="25"/>
      <c r="E80" s="29">
        <v>1250</v>
      </c>
      <c r="F80" s="80"/>
      <c r="G80" s="18"/>
      <c r="H80" s="18"/>
      <c r="I80" s="79">
        <f>мар.25!I80+F80-E80</f>
        <v>-2500</v>
      </c>
      <c r="K80" s="77">
        <v>72</v>
      </c>
      <c r="L80" s="78" t="b">
        <f t="shared" si="1"/>
        <v>1</v>
      </c>
    </row>
    <row r="81" spans="1:12" x14ac:dyDescent="0.25">
      <c r="A81" s="8"/>
      <c r="B81" s="16">
        <v>73</v>
      </c>
      <c r="C81" s="14"/>
      <c r="D81" s="25"/>
      <c r="E81" s="59">
        <v>1250</v>
      </c>
      <c r="F81" s="80">
        <v>5000</v>
      </c>
      <c r="G81" s="18" t="s">
        <v>483</v>
      </c>
      <c r="H81" s="18" t="s">
        <v>478</v>
      </c>
      <c r="I81" s="79">
        <f>мар.25!I81+F81-E81</f>
        <v>10000</v>
      </c>
      <c r="K81" s="77">
        <v>73</v>
      </c>
      <c r="L81" s="78" t="b">
        <f t="shared" si="1"/>
        <v>1</v>
      </c>
    </row>
    <row r="82" spans="1:12" x14ac:dyDescent="0.25">
      <c r="A82" s="8"/>
      <c r="B82" s="16">
        <v>74</v>
      </c>
      <c r="C82" s="14"/>
      <c r="D82" s="25"/>
      <c r="E82" s="59">
        <v>1250</v>
      </c>
      <c r="F82" s="80"/>
      <c r="G82" s="18"/>
      <c r="H82" s="18"/>
      <c r="I82" s="79">
        <f>мар.25!I82+F82-E82</f>
        <v>-5000</v>
      </c>
      <c r="K82" s="77">
        <v>74</v>
      </c>
      <c r="L82" s="78" t="b">
        <f t="shared" si="1"/>
        <v>1</v>
      </c>
    </row>
    <row r="83" spans="1:12" x14ac:dyDescent="0.25">
      <c r="A83" s="8"/>
      <c r="B83" s="16">
        <v>75</v>
      </c>
      <c r="C83" s="14"/>
      <c r="D83" s="25"/>
      <c r="E83" s="59"/>
      <c r="F83" s="80"/>
      <c r="G83" s="18"/>
      <c r="H83" s="18"/>
      <c r="I83" s="79">
        <f>мар.25!I83+F83-E83</f>
        <v>0</v>
      </c>
      <c r="K83" s="77">
        <v>75</v>
      </c>
      <c r="L83" s="78" t="b">
        <f t="shared" si="1"/>
        <v>1</v>
      </c>
    </row>
    <row r="84" spans="1:12" x14ac:dyDescent="0.25">
      <c r="A84" s="8"/>
      <c r="B84" s="16">
        <v>76</v>
      </c>
      <c r="C84" s="14"/>
      <c r="D84" s="25"/>
      <c r="E84" s="59">
        <v>1250</v>
      </c>
      <c r="F84" s="80"/>
      <c r="G84" s="18"/>
      <c r="H84" s="18"/>
      <c r="I84" s="79">
        <f>мар.25!I84+F84-E84</f>
        <v>-2500</v>
      </c>
      <c r="K84" s="77">
        <v>76</v>
      </c>
      <c r="L84" s="78" t="b">
        <f t="shared" si="1"/>
        <v>1</v>
      </c>
    </row>
    <row r="85" spans="1:12" x14ac:dyDescent="0.25">
      <c r="A85" s="8"/>
      <c r="B85" s="16">
        <v>77</v>
      </c>
      <c r="C85" s="14"/>
      <c r="D85" s="25"/>
      <c r="E85" s="59">
        <v>1250</v>
      </c>
      <c r="F85" s="80"/>
      <c r="G85" s="18"/>
      <c r="H85" s="18"/>
      <c r="I85" s="79">
        <f>мар.25!I85+F85-E85</f>
        <v>-2500</v>
      </c>
      <c r="K85" s="77">
        <v>77</v>
      </c>
      <c r="L85" s="78" t="b">
        <f t="shared" si="1"/>
        <v>1</v>
      </c>
    </row>
    <row r="86" spans="1:12" x14ac:dyDescent="0.25">
      <c r="A86" s="8"/>
      <c r="B86" s="16">
        <v>78</v>
      </c>
      <c r="C86" s="14"/>
      <c r="D86" s="25"/>
      <c r="E86" s="59">
        <v>1250</v>
      </c>
      <c r="F86" s="80"/>
      <c r="G86" s="18"/>
      <c r="H86" s="18"/>
      <c r="I86" s="79">
        <f>мар.25!I86+F86-E86</f>
        <v>-1250</v>
      </c>
      <c r="K86" s="77">
        <v>78</v>
      </c>
      <c r="L86" s="78" t="b">
        <f t="shared" si="1"/>
        <v>1</v>
      </c>
    </row>
    <row r="87" spans="1:12" x14ac:dyDescent="0.25">
      <c r="A87" s="8"/>
      <c r="B87" s="16">
        <v>79</v>
      </c>
      <c r="C87" s="14"/>
      <c r="D87" s="25"/>
      <c r="E87" s="59">
        <v>1250</v>
      </c>
      <c r="F87" s="80">
        <v>1250</v>
      </c>
      <c r="G87" s="18" t="s">
        <v>423</v>
      </c>
      <c r="H87" s="18" t="s">
        <v>416</v>
      </c>
      <c r="I87" s="79">
        <f>мар.25!I87+F87-E87</f>
        <v>0</v>
      </c>
      <c r="K87" s="77">
        <v>79</v>
      </c>
      <c r="L87" s="78" t="b">
        <f t="shared" si="1"/>
        <v>1</v>
      </c>
    </row>
    <row r="88" spans="1:12" x14ac:dyDescent="0.25">
      <c r="A88" s="8"/>
      <c r="B88" s="16">
        <v>80</v>
      </c>
      <c r="C88" s="14"/>
      <c r="D88" s="25"/>
      <c r="E88" s="59">
        <v>1250</v>
      </c>
      <c r="F88" s="80"/>
      <c r="G88" s="18"/>
      <c r="H88" s="18"/>
      <c r="I88" s="79">
        <f>мар.25!I88+F88-E88</f>
        <v>-1250</v>
      </c>
      <c r="K88" s="77">
        <v>80</v>
      </c>
      <c r="L88" s="78" t="b">
        <f t="shared" si="1"/>
        <v>1</v>
      </c>
    </row>
    <row r="89" spans="1:12" x14ac:dyDescent="0.25">
      <c r="A89" s="8"/>
      <c r="B89" s="16">
        <v>81</v>
      </c>
      <c r="C89" s="14"/>
      <c r="D89" s="25"/>
      <c r="E89" s="59"/>
      <c r="F89" s="80">
        <v>6000</v>
      </c>
      <c r="G89" s="18" t="s">
        <v>443</v>
      </c>
      <c r="H89" s="18" t="s">
        <v>439</v>
      </c>
      <c r="I89" s="79">
        <f>мар.25!I89+F89-E89</f>
        <v>22250</v>
      </c>
      <c r="K89" s="77">
        <v>81</v>
      </c>
      <c r="L89" s="78" t="b">
        <f t="shared" si="1"/>
        <v>1</v>
      </c>
    </row>
    <row r="90" spans="1:12" x14ac:dyDescent="0.25">
      <c r="A90" s="8"/>
      <c r="B90" s="16">
        <v>82</v>
      </c>
      <c r="C90" s="14"/>
      <c r="D90" s="25"/>
      <c r="E90" s="59">
        <v>1250</v>
      </c>
      <c r="F90" s="80">
        <v>2500</v>
      </c>
      <c r="G90" s="18" t="s">
        <v>527</v>
      </c>
      <c r="H90" s="18" t="s">
        <v>528</v>
      </c>
      <c r="I90" s="79">
        <f>мар.25!I90+F90-E90</f>
        <v>1250</v>
      </c>
      <c r="K90" s="77">
        <v>82</v>
      </c>
      <c r="L90" s="78" t="b">
        <f t="shared" si="1"/>
        <v>1</v>
      </c>
    </row>
    <row r="91" spans="1:12" x14ac:dyDescent="0.25">
      <c r="A91" s="11"/>
      <c r="B91" s="16">
        <v>83</v>
      </c>
      <c r="C91" s="14"/>
      <c r="D91" s="25"/>
      <c r="E91" s="59"/>
      <c r="F91" s="80"/>
      <c r="G91" s="18"/>
      <c r="H91" s="18"/>
      <c r="I91" s="79">
        <f>мар.25!I91+F91-E91</f>
        <v>0</v>
      </c>
      <c r="K91" s="77">
        <v>83</v>
      </c>
      <c r="L91" s="78" t="b">
        <f t="shared" si="1"/>
        <v>1</v>
      </c>
    </row>
    <row r="92" spans="1:12" x14ac:dyDescent="0.25">
      <c r="A92" s="8"/>
      <c r="B92" s="16">
        <v>84</v>
      </c>
      <c r="C92" s="14"/>
      <c r="D92" s="25"/>
      <c r="E92" s="59">
        <v>1250</v>
      </c>
      <c r="F92" s="80">
        <v>1250</v>
      </c>
      <c r="G92" s="18" t="s">
        <v>401</v>
      </c>
      <c r="H92" s="18" t="s">
        <v>400</v>
      </c>
      <c r="I92" s="79">
        <f>мар.25!I92+F92-E92</f>
        <v>-1250</v>
      </c>
      <c r="K92" s="77">
        <v>84</v>
      </c>
      <c r="L92" s="78" t="b">
        <f t="shared" si="1"/>
        <v>1</v>
      </c>
    </row>
    <row r="93" spans="1:12" x14ac:dyDescent="0.25">
      <c r="A93" s="8"/>
      <c r="B93" s="16">
        <v>85</v>
      </c>
      <c r="C93" s="14"/>
      <c r="D93" s="25"/>
      <c r="E93" s="59">
        <v>1250</v>
      </c>
      <c r="F93" s="80"/>
      <c r="G93" s="18"/>
      <c r="H93" s="18"/>
      <c r="I93" s="79">
        <f>мар.25!I93+F93-E93</f>
        <v>0</v>
      </c>
      <c r="K93" s="77">
        <v>85</v>
      </c>
      <c r="L93" s="78" t="b">
        <f t="shared" si="1"/>
        <v>1</v>
      </c>
    </row>
    <row r="94" spans="1:12" x14ac:dyDescent="0.25">
      <c r="A94" s="8"/>
      <c r="B94" s="16">
        <v>86</v>
      </c>
      <c r="C94" s="14"/>
      <c r="D94" s="25"/>
      <c r="E94" s="59">
        <v>1250</v>
      </c>
      <c r="F94" s="80"/>
      <c r="G94" s="18"/>
      <c r="H94" s="18"/>
      <c r="I94" s="79">
        <f>мар.25!I94+F94-E94</f>
        <v>-5000</v>
      </c>
      <c r="K94" s="77">
        <v>86</v>
      </c>
      <c r="L94" s="78" t="b">
        <f t="shared" si="1"/>
        <v>1</v>
      </c>
    </row>
    <row r="95" spans="1:12" x14ac:dyDescent="0.25">
      <c r="A95" s="8"/>
      <c r="B95" s="16">
        <v>87</v>
      </c>
      <c r="C95" s="14"/>
      <c r="D95" s="25"/>
      <c r="E95" s="59">
        <v>1250</v>
      </c>
      <c r="F95" s="80"/>
      <c r="G95" s="18"/>
      <c r="H95" s="18"/>
      <c r="I95" s="79">
        <f>мар.25!I95+F95-E95</f>
        <v>-5000</v>
      </c>
      <c r="K95" s="77">
        <v>87</v>
      </c>
      <c r="L95" s="78" t="b">
        <f t="shared" si="1"/>
        <v>1</v>
      </c>
    </row>
    <row r="96" spans="1:12" x14ac:dyDescent="0.25">
      <c r="A96" s="8"/>
      <c r="B96" s="16">
        <v>88</v>
      </c>
      <c r="C96" s="14"/>
      <c r="D96" s="25"/>
      <c r="E96" s="59"/>
      <c r="F96" s="80"/>
      <c r="G96" s="18"/>
      <c r="H96" s="18"/>
      <c r="I96" s="79">
        <f>мар.25!I96+F96-E96</f>
        <v>0</v>
      </c>
      <c r="K96" s="77">
        <v>88</v>
      </c>
      <c r="L96" s="78" t="b">
        <f t="shared" si="1"/>
        <v>1</v>
      </c>
    </row>
    <row r="97" spans="1:12" x14ac:dyDescent="0.25">
      <c r="A97" s="8"/>
      <c r="B97" s="16" t="s">
        <v>56</v>
      </c>
      <c r="C97" s="14"/>
      <c r="D97" s="25"/>
      <c r="E97" s="59">
        <v>1250</v>
      </c>
      <c r="F97" s="80"/>
      <c r="G97" s="18"/>
      <c r="H97" s="18"/>
      <c r="I97" s="79">
        <f>мар.25!I97+F97-E97</f>
        <v>-5000</v>
      </c>
      <c r="K97" s="77"/>
      <c r="L97" s="78"/>
    </row>
    <row r="98" spans="1:12" x14ac:dyDescent="0.25">
      <c r="A98" s="8"/>
      <c r="B98" s="16">
        <v>89</v>
      </c>
      <c r="C98" s="14"/>
      <c r="D98" s="25"/>
      <c r="E98" s="59">
        <v>1250</v>
      </c>
      <c r="F98" s="80"/>
      <c r="G98" s="18"/>
      <c r="H98" s="18"/>
      <c r="I98" s="79">
        <f>мар.25!I98+F98-E98</f>
        <v>-5000</v>
      </c>
      <c r="K98" s="77">
        <v>89</v>
      </c>
      <c r="L98" s="78" t="b">
        <f t="shared" si="1"/>
        <v>1</v>
      </c>
    </row>
    <row r="99" spans="1:12" x14ac:dyDescent="0.25">
      <c r="A99" s="8"/>
      <c r="B99" s="16">
        <v>90</v>
      </c>
      <c r="C99" s="14"/>
      <c r="D99" s="25"/>
      <c r="E99" s="59">
        <v>1250</v>
      </c>
      <c r="F99" s="80"/>
      <c r="G99" s="18"/>
      <c r="H99" s="18"/>
      <c r="I99" s="79">
        <f>мар.25!I99+F99-E99</f>
        <v>0</v>
      </c>
      <c r="K99" s="77">
        <v>90</v>
      </c>
      <c r="L99" s="78" t="b">
        <f t="shared" si="1"/>
        <v>1</v>
      </c>
    </row>
    <row r="100" spans="1:12" x14ac:dyDescent="0.25">
      <c r="A100" s="8"/>
      <c r="B100" s="16">
        <v>91</v>
      </c>
      <c r="C100" s="14"/>
      <c r="D100" s="25"/>
      <c r="E100" s="59"/>
      <c r="F100" s="80"/>
      <c r="G100" s="18"/>
      <c r="H100" s="18"/>
      <c r="I100" s="79">
        <f>мар.25!I100+F100-E100</f>
        <v>0</v>
      </c>
      <c r="K100" s="77">
        <v>91</v>
      </c>
      <c r="L100" s="78" t="b">
        <f t="shared" si="1"/>
        <v>1</v>
      </c>
    </row>
    <row r="101" spans="1:12" x14ac:dyDescent="0.25">
      <c r="A101" s="8"/>
      <c r="B101" s="16">
        <v>92</v>
      </c>
      <c r="C101" s="14"/>
      <c r="D101" s="25"/>
      <c r="E101" s="59">
        <v>1250</v>
      </c>
      <c r="F101" s="80"/>
      <c r="G101" s="18"/>
      <c r="H101" s="18"/>
      <c r="I101" s="79">
        <f>мар.25!I101+F101-E101</f>
        <v>-5000</v>
      </c>
      <c r="K101" s="77">
        <v>92</v>
      </c>
      <c r="L101" s="78" t="b">
        <f t="shared" si="1"/>
        <v>1</v>
      </c>
    </row>
    <row r="102" spans="1:12" x14ac:dyDescent="0.25">
      <c r="A102" s="8"/>
      <c r="B102" s="16">
        <v>93</v>
      </c>
      <c r="C102" s="14"/>
      <c r="D102" s="25"/>
      <c r="E102" s="59">
        <v>1250</v>
      </c>
      <c r="F102" s="80">
        <v>2500</v>
      </c>
      <c r="G102" s="18" t="s">
        <v>474</v>
      </c>
      <c r="H102" s="18" t="s">
        <v>465</v>
      </c>
      <c r="I102" s="79">
        <f>мар.25!I102+F102-E102</f>
        <v>0</v>
      </c>
      <c r="K102" s="77">
        <v>93</v>
      </c>
      <c r="L102" s="78" t="b">
        <f t="shared" si="1"/>
        <v>1</v>
      </c>
    </row>
    <row r="103" spans="1:12" x14ac:dyDescent="0.25">
      <c r="A103" s="8"/>
      <c r="B103" s="16">
        <v>94</v>
      </c>
      <c r="C103" s="14"/>
      <c r="D103" s="25"/>
      <c r="E103" s="59">
        <v>1250</v>
      </c>
      <c r="F103" s="80"/>
      <c r="G103" s="18"/>
      <c r="H103" s="18"/>
      <c r="I103" s="79">
        <f>мар.25!I103+F103-E103</f>
        <v>-5000</v>
      </c>
      <c r="K103" s="77">
        <v>94</v>
      </c>
      <c r="L103" s="78" t="b">
        <f t="shared" si="1"/>
        <v>1</v>
      </c>
    </row>
    <row r="104" spans="1:12" x14ac:dyDescent="0.25">
      <c r="A104" s="8"/>
      <c r="B104" s="16">
        <v>95</v>
      </c>
      <c r="C104" s="14"/>
      <c r="D104" s="25"/>
      <c r="E104" s="59"/>
      <c r="F104" s="80"/>
      <c r="G104" s="18"/>
      <c r="H104" s="18"/>
      <c r="I104" s="79">
        <f>мар.25!I104+F104-E104</f>
        <v>0</v>
      </c>
      <c r="K104" s="77">
        <v>95</v>
      </c>
      <c r="L104" s="78" t="b">
        <f t="shared" si="1"/>
        <v>1</v>
      </c>
    </row>
    <row r="105" spans="1:12" x14ac:dyDescent="0.25">
      <c r="A105" s="8"/>
      <c r="B105" s="16">
        <v>96</v>
      </c>
      <c r="C105" s="14"/>
      <c r="D105" s="25"/>
      <c r="E105" s="59">
        <v>1250</v>
      </c>
      <c r="F105" s="80">
        <v>2500</v>
      </c>
      <c r="G105" s="18" t="s">
        <v>545</v>
      </c>
      <c r="H105" s="18" t="s">
        <v>538</v>
      </c>
      <c r="I105" s="79">
        <f>мар.25!I105+F105-E105</f>
        <v>-1250</v>
      </c>
      <c r="K105" s="77">
        <v>96</v>
      </c>
      <c r="L105" s="78" t="b">
        <f t="shared" si="1"/>
        <v>1</v>
      </c>
    </row>
    <row r="106" spans="1:12" x14ac:dyDescent="0.25">
      <c r="A106" s="8"/>
      <c r="B106" s="16">
        <v>97</v>
      </c>
      <c r="C106" s="14"/>
      <c r="D106" s="25"/>
      <c r="E106" s="59">
        <v>1250</v>
      </c>
      <c r="F106" s="80"/>
      <c r="G106" s="18"/>
      <c r="H106" s="18"/>
      <c r="I106" s="79">
        <f>мар.25!I106+F106-E106</f>
        <v>-5000</v>
      </c>
      <c r="J106" s="125"/>
      <c r="K106" s="77">
        <v>97</v>
      </c>
      <c r="L106" s="78" t="b">
        <f t="shared" si="1"/>
        <v>1</v>
      </c>
    </row>
    <row r="107" spans="1:12" x14ac:dyDescent="0.25">
      <c r="A107" s="8"/>
      <c r="B107" s="16">
        <v>98</v>
      </c>
      <c r="C107" s="14"/>
      <c r="D107" s="25"/>
      <c r="E107" s="59">
        <v>1250</v>
      </c>
      <c r="F107" s="80">
        <v>1250</v>
      </c>
      <c r="G107" s="18" t="s">
        <v>543</v>
      </c>
      <c r="H107" s="18" t="s">
        <v>536</v>
      </c>
      <c r="I107" s="79">
        <f>мар.25!I107+F107-E107</f>
        <v>1250</v>
      </c>
      <c r="K107" s="77">
        <v>98</v>
      </c>
      <c r="L107" s="78" t="b">
        <f t="shared" si="1"/>
        <v>1</v>
      </c>
    </row>
    <row r="108" spans="1:12" x14ac:dyDescent="0.25">
      <c r="A108" s="8"/>
      <c r="B108" s="16">
        <v>99</v>
      </c>
      <c r="C108" s="14"/>
      <c r="D108" s="25"/>
      <c r="E108" s="59"/>
      <c r="F108" s="80"/>
      <c r="G108" s="18"/>
      <c r="H108" s="18"/>
      <c r="I108" s="79">
        <f>мар.25!I108+F108-E108</f>
        <v>0</v>
      </c>
      <c r="K108" s="77">
        <v>99</v>
      </c>
      <c r="L108" s="78" t="b">
        <f t="shared" si="1"/>
        <v>1</v>
      </c>
    </row>
    <row r="109" spans="1:12" x14ac:dyDescent="0.25">
      <c r="A109" s="8"/>
      <c r="B109" s="16">
        <v>100</v>
      </c>
      <c r="C109" s="14"/>
      <c r="D109" s="25"/>
      <c r="E109" s="59">
        <v>1250</v>
      </c>
      <c r="F109" s="80">
        <v>1250</v>
      </c>
      <c r="G109" s="18" t="s">
        <v>427</v>
      </c>
      <c r="H109" s="18" t="s">
        <v>416</v>
      </c>
      <c r="I109" s="79">
        <f>мар.25!I109+F109-E109</f>
        <v>0</v>
      </c>
      <c r="K109" s="77">
        <v>100</v>
      </c>
      <c r="L109" s="78" t="b">
        <f t="shared" si="1"/>
        <v>1</v>
      </c>
    </row>
    <row r="110" spans="1:12" x14ac:dyDescent="0.25">
      <c r="A110" s="8"/>
      <c r="B110" s="16">
        <v>101</v>
      </c>
      <c r="C110" s="14"/>
      <c r="D110" s="25"/>
      <c r="E110" s="59">
        <v>1250</v>
      </c>
      <c r="F110" s="80"/>
      <c r="G110" s="18"/>
      <c r="H110" s="18"/>
      <c r="I110" s="79">
        <f>мар.25!I110+F110-E110</f>
        <v>-5000</v>
      </c>
      <c r="J110" s="126"/>
      <c r="K110" s="77">
        <v>101</v>
      </c>
      <c r="L110" s="78" t="b">
        <f t="shared" si="1"/>
        <v>1</v>
      </c>
    </row>
    <row r="111" spans="1:12" x14ac:dyDescent="0.25">
      <c r="A111" s="8"/>
      <c r="B111" s="16" t="s">
        <v>30</v>
      </c>
      <c r="C111" s="14"/>
      <c r="D111" s="25"/>
      <c r="E111" s="59">
        <v>1250</v>
      </c>
      <c r="F111" s="80">
        <v>1250</v>
      </c>
      <c r="G111" s="18" t="s">
        <v>469</v>
      </c>
      <c r="H111" s="18" t="s">
        <v>465</v>
      </c>
      <c r="I111" s="79">
        <f>мар.25!I111+F111-E111</f>
        <v>0</v>
      </c>
      <c r="J111" s="126"/>
      <c r="K111" s="77">
        <v>102</v>
      </c>
      <c r="L111" s="78" t="b">
        <f t="shared" si="1"/>
        <v>0</v>
      </c>
    </row>
    <row r="112" spans="1:12" x14ac:dyDescent="0.25">
      <c r="A112" s="8"/>
      <c r="B112" s="16">
        <v>102</v>
      </c>
      <c r="C112" s="14"/>
      <c r="D112" s="25"/>
      <c r="E112" s="59">
        <v>1250</v>
      </c>
      <c r="F112" s="80"/>
      <c r="G112" s="18"/>
      <c r="H112" s="18"/>
      <c r="I112" s="79">
        <f>мар.25!I112+F112-E112</f>
        <v>50</v>
      </c>
      <c r="K112" s="77"/>
      <c r="L112" s="78"/>
    </row>
    <row r="113" spans="1:12" x14ac:dyDescent="0.25">
      <c r="A113" s="8"/>
      <c r="B113" s="16">
        <v>103</v>
      </c>
      <c r="C113" s="14"/>
      <c r="D113" s="25"/>
      <c r="E113" s="59">
        <v>1250</v>
      </c>
      <c r="F113" s="80">
        <v>1250</v>
      </c>
      <c r="G113" s="18" t="s">
        <v>526</v>
      </c>
      <c r="H113" s="18" t="s">
        <v>525</v>
      </c>
      <c r="I113" s="79">
        <f>мар.25!I113+F113-E113</f>
        <v>0</v>
      </c>
      <c r="K113" s="77">
        <v>103</v>
      </c>
      <c r="L113" s="78" t="b">
        <f t="shared" si="1"/>
        <v>1</v>
      </c>
    </row>
    <row r="114" spans="1:12" x14ac:dyDescent="0.25">
      <c r="A114" s="8"/>
      <c r="B114" s="16">
        <v>104</v>
      </c>
      <c r="C114" s="14"/>
      <c r="D114" s="25"/>
      <c r="E114" s="59"/>
      <c r="F114" s="80"/>
      <c r="G114" s="18"/>
      <c r="H114" s="18"/>
      <c r="I114" s="79">
        <f>мар.25!I114+F114-E114</f>
        <v>0</v>
      </c>
      <c r="K114" s="77">
        <v>104</v>
      </c>
      <c r="L114" s="78" t="b">
        <f t="shared" si="1"/>
        <v>1</v>
      </c>
    </row>
    <row r="115" spans="1:12" x14ac:dyDescent="0.25">
      <c r="A115" s="8"/>
      <c r="B115" s="16">
        <v>105</v>
      </c>
      <c r="C115" s="14"/>
      <c r="D115" s="25"/>
      <c r="E115" s="59"/>
      <c r="F115" s="80"/>
      <c r="G115" s="18"/>
      <c r="H115" s="18"/>
      <c r="I115" s="79">
        <f>мар.25!I115+F115-E115</f>
        <v>0</v>
      </c>
      <c r="K115" s="77">
        <v>105</v>
      </c>
      <c r="L115" s="78" t="b">
        <f t="shared" si="1"/>
        <v>1</v>
      </c>
    </row>
    <row r="116" spans="1:12" x14ac:dyDescent="0.25">
      <c r="A116" s="8"/>
      <c r="B116" s="16">
        <v>106</v>
      </c>
      <c r="C116" s="14"/>
      <c r="D116" s="25"/>
      <c r="E116" s="59"/>
      <c r="F116" s="80"/>
      <c r="G116" s="18"/>
      <c r="H116" s="18"/>
      <c r="I116" s="79">
        <f>мар.25!I116+F116-E116</f>
        <v>0</v>
      </c>
      <c r="K116" s="77">
        <v>106</v>
      </c>
      <c r="L116" s="78" t="b">
        <f t="shared" si="1"/>
        <v>1</v>
      </c>
    </row>
    <row r="117" spans="1:12" x14ac:dyDescent="0.25">
      <c r="A117" s="8"/>
      <c r="B117" s="16">
        <v>107</v>
      </c>
      <c r="C117" s="14"/>
      <c r="D117" s="25"/>
      <c r="E117" s="59"/>
      <c r="F117" s="80"/>
      <c r="G117" s="18"/>
      <c r="H117" s="18"/>
      <c r="I117" s="79">
        <f>мар.25!I117+F117-E117</f>
        <v>0</v>
      </c>
      <c r="K117" s="77">
        <v>107</v>
      </c>
      <c r="L117" s="78" t="b">
        <f t="shared" si="1"/>
        <v>1</v>
      </c>
    </row>
    <row r="118" spans="1:12" x14ac:dyDescent="0.25">
      <c r="A118" s="8"/>
      <c r="B118" s="16">
        <v>108</v>
      </c>
      <c r="C118" s="14"/>
      <c r="D118" s="25"/>
      <c r="E118" s="59"/>
      <c r="F118" s="80"/>
      <c r="G118" s="18"/>
      <c r="H118" s="18"/>
      <c r="I118" s="79">
        <f>мар.25!I118+F118-E118</f>
        <v>0</v>
      </c>
      <c r="K118" s="77">
        <v>108</v>
      </c>
      <c r="L118" s="78" t="b">
        <f t="shared" si="1"/>
        <v>1</v>
      </c>
    </row>
    <row r="119" spans="1:12" x14ac:dyDescent="0.25">
      <c r="A119" s="8"/>
      <c r="B119" s="16">
        <v>109</v>
      </c>
      <c r="C119" s="14"/>
      <c r="D119" s="25"/>
      <c r="E119" s="59"/>
      <c r="F119" s="80"/>
      <c r="G119" s="18"/>
      <c r="H119" s="18"/>
      <c r="I119" s="79">
        <f>мар.25!I119+F119-E119</f>
        <v>0</v>
      </c>
      <c r="K119" s="77">
        <v>109</v>
      </c>
      <c r="L119" s="78" t="b">
        <f t="shared" si="1"/>
        <v>1</v>
      </c>
    </row>
    <row r="120" spans="1:12" x14ac:dyDescent="0.25">
      <c r="A120" s="11"/>
      <c r="B120" s="16">
        <v>110</v>
      </c>
      <c r="C120" s="14"/>
      <c r="D120" s="25"/>
      <c r="E120" s="59"/>
      <c r="F120" s="80"/>
      <c r="G120" s="18"/>
      <c r="H120" s="18"/>
      <c r="I120" s="79">
        <f>мар.25!I120+F120-E120</f>
        <v>0</v>
      </c>
      <c r="K120" s="77">
        <v>110</v>
      </c>
      <c r="L120" s="78" t="b">
        <f t="shared" si="1"/>
        <v>1</v>
      </c>
    </row>
    <row r="121" spans="1:12" x14ac:dyDescent="0.25">
      <c r="A121" s="8"/>
      <c r="B121" s="16">
        <v>111</v>
      </c>
      <c r="C121" s="14"/>
      <c r="D121" s="25"/>
      <c r="E121" s="59"/>
      <c r="F121" s="80"/>
      <c r="G121" s="18"/>
      <c r="H121" s="18"/>
      <c r="I121" s="79">
        <f>мар.25!I121+F121-E121</f>
        <v>0</v>
      </c>
      <c r="K121" s="77">
        <v>111</v>
      </c>
      <c r="L121" s="78" t="b">
        <f t="shared" si="1"/>
        <v>1</v>
      </c>
    </row>
    <row r="122" spans="1:12" x14ac:dyDescent="0.25">
      <c r="A122" s="8"/>
      <c r="B122" s="16">
        <v>112</v>
      </c>
      <c r="C122" s="14"/>
      <c r="D122" s="25"/>
      <c r="E122" s="59"/>
      <c r="F122" s="80"/>
      <c r="G122" s="18"/>
      <c r="H122" s="18"/>
      <c r="I122" s="79">
        <f>мар.25!I122+F122-E122</f>
        <v>0</v>
      </c>
      <c r="K122" s="77">
        <v>112</v>
      </c>
      <c r="L122" s="78" t="b">
        <f t="shared" si="1"/>
        <v>1</v>
      </c>
    </row>
    <row r="123" spans="1:12" x14ac:dyDescent="0.25">
      <c r="A123" s="8"/>
      <c r="B123" s="16">
        <v>113</v>
      </c>
      <c r="C123" s="14"/>
      <c r="D123" s="25"/>
      <c r="E123" s="29">
        <v>1250</v>
      </c>
      <c r="F123" s="80">
        <v>1250</v>
      </c>
      <c r="G123" s="18" t="s">
        <v>457</v>
      </c>
      <c r="H123" s="18" t="s">
        <v>454</v>
      </c>
      <c r="I123" s="79">
        <f>мар.25!I123+F123-E123</f>
        <v>0</v>
      </c>
      <c r="K123" s="77">
        <v>113</v>
      </c>
      <c r="L123" s="78" t="b">
        <f t="shared" si="1"/>
        <v>1</v>
      </c>
    </row>
    <row r="124" spans="1:12" x14ac:dyDescent="0.25">
      <c r="A124" s="8"/>
      <c r="B124" s="16" t="s">
        <v>51</v>
      </c>
      <c r="C124" s="14"/>
      <c r="D124" s="25"/>
      <c r="E124" s="29">
        <v>1250</v>
      </c>
      <c r="F124" s="80"/>
      <c r="G124" s="18"/>
      <c r="H124" s="18"/>
      <c r="I124" s="79">
        <f>мар.25!I124+F124-E124</f>
        <v>0</v>
      </c>
      <c r="K124" s="77"/>
      <c r="L124" s="78"/>
    </row>
    <row r="125" spans="1:12" x14ac:dyDescent="0.25">
      <c r="A125" s="8"/>
      <c r="B125" s="16" t="s">
        <v>26</v>
      </c>
      <c r="C125" s="14"/>
      <c r="D125" s="25"/>
      <c r="E125" s="29">
        <v>1250</v>
      </c>
      <c r="F125" s="80"/>
      <c r="G125" s="18"/>
      <c r="H125" s="18"/>
      <c r="I125" s="79">
        <f>мар.25!I125+F125-E125</f>
        <v>-5000</v>
      </c>
      <c r="K125" s="77" t="s">
        <v>26</v>
      </c>
      <c r="L125" s="78" t="b">
        <f t="shared" si="1"/>
        <v>1</v>
      </c>
    </row>
    <row r="126" spans="1:12" x14ac:dyDescent="0.25">
      <c r="A126" s="8"/>
      <c r="B126" s="16">
        <v>114</v>
      </c>
      <c r="C126" s="14"/>
      <c r="D126" s="25"/>
      <c r="E126" s="59"/>
      <c r="F126" s="80"/>
      <c r="G126" s="18"/>
      <c r="H126" s="18"/>
      <c r="I126" s="79">
        <f>мар.25!I126+F126-E126</f>
        <v>0</v>
      </c>
      <c r="K126" s="77">
        <v>114</v>
      </c>
      <c r="L126" s="78" t="b">
        <f t="shared" si="1"/>
        <v>1</v>
      </c>
    </row>
    <row r="127" spans="1:12" x14ac:dyDescent="0.25">
      <c r="A127" s="8"/>
      <c r="B127" s="16" t="s">
        <v>24</v>
      </c>
      <c r="C127" s="45"/>
      <c r="D127" s="25"/>
      <c r="E127" s="29"/>
      <c r="F127" s="80"/>
      <c r="G127" s="18"/>
      <c r="H127" s="18"/>
      <c r="I127" s="79">
        <f>мар.25!I127+F127-E127</f>
        <v>0</v>
      </c>
      <c r="K127" s="77" t="s">
        <v>24</v>
      </c>
      <c r="L127" s="78" t="b">
        <f t="shared" si="1"/>
        <v>1</v>
      </c>
    </row>
    <row r="128" spans="1:12" x14ac:dyDescent="0.25">
      <c r="A128" s="8"/>
      <c r="B128" s="16">
        <v>116</v>
      </c>
      <c r="C128" s="14"/>
      <c r="D128" s="25"/>
      <c r="E128" s="59"/>
      <c r="F128" s="80"/>
      <c r="G128" s="18"/>
      <c r="H128" s="18"/>
      <c r="I128" s="79">
        <f>мар.25!I128+F128-E128</f>
        <v>0</v>
      </c>
      <c r="K128" s="77">
        <v>116</v>
      </c>
      <c r="L128" s="78" t="b">
        <f t="shared" si="1"/>
        <v>1</v>
      </c>
    </row>
    <row r="129" spans="1:12" x14ac:dyDescent="0.25">
      <c r="A129" s="8"/>
      <c r="B129" s="16">
        <v>117</v>
      </c>
      <c r="C129" s="14"/>
      <c r="D129" s="25"/>
      <c r="E129" s="59">
        <v>1250</v>
      </c>
      <c r="F129" s="80">
        <v>1250</v>
      </c>
      <c r="G129" s="18" t="s">
        <v>390</v>
      </c>
      <c r="H129" s="18" t="s">
        <v>388</v>
      </c>
      <c r="I129" s="79">
        <f>мар.25!I129+F129-E129</f>
        <v>0</v>
      </c>
      <c r="J129" s="125"/>
      <c r="K129" s="77">
        <v>117</v>
      </c>
      <c r="L129" s="78" t="b">
        <f t="shared" si="1"/>
        <v>1</v>
      </c>
    </row>
    <row r="130" spans="1:12" x14ac:dyDescent="0.25">
      <c r="A130" s="8"/>
      <c r="B130" s="16">
        <v>118</v>
      </c>
      <c r="C130" s="64"/>
      <c r="D130" s="25"/>
      <c r="E130" s="59"/>
      <c r="F130" s="80"/>
      <c r="G130" s="18"/>
      <c r="H130" s="18"/>
      <c r="I130" s="79">
        <f>мар.25!I130+F130-E130</f>
        <v>0</v>
      </c>
      <c r="K130" s="77">
        <v>118</v>
      </c>
      <c r="L130" s="78" t="b">
        <f t="shared" si="1"/>
        <v>1</v>
      </c>
    </row>
    <row r="131" spans="1:12" x14ac:dyDescent="0.25">
      <c r="A131" s="8"/>
      <c r="B131" s="16">
        <v>119</v>
      </c>
      <c r="C131" s="14"/>
      <c r="D131" s="25"/>
      <c r="E131" s="29">
        <v>1250</v>
      </c>
      <c r="F131" s="80"/>
      <c r="G131" s="18"/>
      <c r="H131" s="18"/>
      <c r="I131" s="79">
        <f>мар.25!I131+F131-E131</f>
        <v>1000</v>
      </c>
      <c r="K131" s="77">
        <v>119</v>
      </c>
      <c r="L131" s="78" t="b">
        <f t="shared" si="1"/>
        <v>1</v>
      </c>
    </row>
    <row r="132" spans="1:12" x14ac:dyDescent="0.25">
      <c r="A132" s="10"/>
      <c r="B132" s="16">
        <v>120</v>
      </c>
      <c r="C132" s="14"/>
      <c r="D132" s="25"/>
      <c r="E132" s="29">
        <v>1250</v>
      </c>
      <c r="F132" s="80"/>
      <c r="G132" s="18"/>
      <c r="H132" s="18"/>
      <c r="I132" s="79">
        <f>мар.25!I132+F132-E132</f>
        <v>1250</v>
      </c>
      <c r="K132" s="77">
        <v>120</v>
      </c>
      <c r="L132" s="78" t="b">
        <f t="shared" si="1"/>
        <v>1</v>
      </c>
    </row>
    <row r="133" spans="1:12" x14ac:dyDescent="0.25">
      <c r="A133" s="8"/>
      <c r="B133" s="16">
        <v>121</v>
      </c>
      <c r="C133" s="14"/>
      <c r="D133" s="25"/>
      <c r="E133" s="29">
        <v>1250</v>
      </c>
      <c r="F133" s="80"/>
      <c r="G133" s="18"/>
      <c r="H133" s="18"/>
      <c r="I133" s="79">
        <f>мар.25!I133+F133-E133</f>
        <v>-5000</v>
      </c>
      <c r="K133" s="77">
        <v>121</v>
      </c>
      <c r="L133" s="78" t="b">
        <f t="shared" si="1"/>
        <v>1</v>
      </c>
    </row>
    <row r="134" spans="1:12" x14ac:dyDescent="0.25">
      <c r="A134" s="8"/>
      <c r="B134" s="1">
        <v>122</v>
      </c>
      <c r="C134" s="14"/>
      <c r="D134" s="25"/>
      <c r="E134" s="29">
        <v>1250</v>
      </c>
      <c r="F134" s="80">
        <v>1250</v>
      </c>
      <c r="G134" s="18" t="s">
        <v>422</v>
      </c>
      <c r="H134" s="18" t="s">
        <v>416</v>
      </c>
      <c r="I134" s="79">
        <f>мар.25!I134+F134-E134</f>
        <v>0</v>
      </c>
      <c r="J134" s="125"/>
      <c r="K134" s="76">
        <v>122</v>
      </c>
      <c r="L134" s="78" t="b">
        <f t="shared" si="1"/>
        <v>1</v>
      </c>
    </row>
    <row r="135" spans="1:12" x14ac:dyDescent="0.25">
      <c r="A135" s="8"/>
      <c r="B135" s="16">
        <v>123</v>
      </c>
      <c r="C135" s="14"/>
      <c r="D135" s="25"/>
      <c r="E135" s="59"/>
      <c r="F135" s="80"/>
      <c r="G135" s="18"/>
      <c r="H135" s="18"/>
      <c r="I135" s="79">
        <f>мар.25!I135+F135-E135</f>
        <v>0</v>
      </c>
      <c r="K135" s="77">
        <v>123</v>
      </c>
      <c r="L135" s="78" t="b">
        <f t="shared" si="1"/>
        <v>1</v>
      </c>
    </row>
    <row r="136" spans="1:12" x14ac:dyDescent="0.25">
      <c r="A136" s="8"/>
      <c r="B136" s="16">
        <v>124</v>
      </c>
      <c r="C136" s="14"/>
      <c r="D136" s="25"/>
      <c r="E136" s="59">
        <v>1250</v>
      </c>
      <c r="F136" s="80">
        <v>1250</v>
      </c>
      <c r="G136" s="18" t="s">
        <v>503</v>
      </c>
      <c r="H136" s="18" t="s">
        <v>502</v>
      </c>
      <c r="I136" s="79">
        <f>мар.25!I136+F136-E136</f>
        <v>50</v>
      </c>
      <c r="K136" s="77">
        <v>124</v>
      </c>
      <c r="L136" s="78" t="b">
        <f t="shared" si="1"/>
        <v>1</v>
      </c>
    </row>
    <row r="137" spans="1:12" x14ac:dyDescent="0.25">
      <c r="A137" s="8"/>
      <c r="B137" s="16" t="s">
        <v>38</v>
      </c>
      <c r="C137" s="14"/>
      <c r="D137" s="25"/>
      <c r="E137" s="59">
        <v>1250</v>
      </c>
      <c r="F137" s="80">
        <v>1250</v>
      </c>
      <c r="G137" s="18" t="s">
        <v>471</v>
      </c>
      <c r="H137" s="18" t="s">
        <v>465</v>
      </c>
      <c r="I137" s="79">
        <f>мар.25!I137+F137-E137</f>
        <v>0</v>
      </c>
      <c r="K137" s="77"/>
      <c r="L137" s="78"/>
    </row>
    <row r="138" spans="1:12" x14ac:dyDescent="0.25">
      <c r="A138" s="8"/>
      <c r="B138" s="16">
        <v>125</v>
      </c>
      <c r="C138" s="14"/>
      <c r="D138" s="25"/>
      <c r="E138" s="59">
        <v>1250</v>
      </c>
      <c r="F138" s="80"/>
      <c r="G138" s="18"/>
      <c r="H138" s="18"/>
      <c r="I138" s="79">
        <f>мар.25!I138+F138-E138</f>
        <v>-5000</v>
      </c>
      <c r="K138" s="77">
        <v>125</v>
      </c>
      <c r="L138" s="78" t="b">
        <f t="shared" si="1"/>
        <v>1</v>
      </c>
    </row>
    <row r="139" spans="1:12" x14ac:dyDescent="0.25">
      <c r="A139" s="8"/>
      <c r="B139" s="16">
        <v>126</v>
      </c>
      <c r="C139" s="14"/>
      <c r="D139" s="25"/>
      <c r="E139" s="59">
        <v>1250</v>
      </c>
      <c r="F139" s="80"/>
      <c r="G139" s="18"/>
      <c r="H139" s="18"/>
      <c r="I139" s="79">
        <f>мар.25!I139+F139-E139</f>
        <v>5000</v>
      </c>
      <c r="K139" s="77">
        <v>126</v>
      </c>
      <c r="L139" s="78" t="b">
        <f t="shared" si="1"/>
        <v>1</v>
      </c>
    </row>
    <row r="140" spans="1:12" x14ac:dyDescent="0.25">
      <c r="A140" s="8"/>
      <c r="B140" s="16">
        <v>127</v>
      </c>
      <c r="C140" s="14"/>
      <c r="D140" s="25"/>
      <c r="E140" s="59">
        <v>1250</v>
      </c>
      <c r="F140" s="80"/>
      <c r="G140" s="18"/>
      <c r="H140" s="18"/>
      <c r="I140" s="79">
        <f>мар.25!I140+F140-E140</f>
        <v>-1250</v>
      </c>
      <c r="K140" s="77">
        <v>127</v>
      </c>
      <c r="L140" s="78" t="b">
        <f t="shared" ref="L140:L204" si="2">B140=K140</f>
        <v>1</v>
      </c>
    </row>
    <row r="141" spans="1:12" x14ac:dyDescent="0.25">
      <c r="A141" s="8"/>
      <c r="B141" s="16">
        <v>128</v>
      </c>
      <c r="C141" s="14"/>
      <c r="D141" s="25"/>
      <c r="E141" s="59">
        <v>1250</v>
      </c>
      <c r="F141" s="80"/>
      <c r="G141" s="18"/>
      <c r="H141" s="18"/>
      <c r="I141" s="79">
        <f>мар.25!I141+F141-E141</f>
        <v>0</v>
      </c>
      <c r="K141" s="77">
        <v>128</v>
      </c>
      <c r="L141" s="78" t="b">
        <f t="shared" si="2"/>
        <v>1</v>
      </c>
    </row>
    <row r="142" spans="1:12" x14ac:dyDescent="0.25">
      <c r="A142" s="8"/>
      <c r="B142" s="16">
        <v>129</v>
      </c>
      <c r="C142" s="14"/>
      <c r="D142" s="25"/>
      <c r="E142" s="29">
        <v>1250</v>
      </c>
      <c r="F142" s="80">
        <v>1250</v>
      </c>
      <c r="G142" s="18" t="s">
        <v>501</v>
      </c>
      <c r="H142" s="18" t="s">
        <v>502</v>
      </c>
      <c r="I142" s="79">
        <f>мар.25!I142+F142-E142</f>
        <v>0</v>
      </c>
      <c r="K142" s="77">
        <v>129</v>
      </c>
      <c r="L142" s="78" t="b">
        <f t="shared" si="2"/>
        <v>1</v>
      </c>
    </row>
    <row r="143" spans="1:12" x14ac:dyDescent="0.25">
      <c r="A143" s="8"/>
      <c r="B143" s="16">
        <v>130</v>
      </c>
      <c r="C143" s="64"/>
      <c r="D143" s="25"/>
      <c r="E143" s="29">
        <v>1250</v>
      </c>
      <c r="F143" s="80"/>
      <c r="G143" s="18"/>
      <c r="H143" s="18"/>
      <c r="I143" s="79">
        <f>мар.25!I143+F143-E143</f>
        <v>0</v>
      </c>
      <c r="J143" s="125"/>
      <c r="K143" s="77">
        <v>130</v>
      </c>
      <c r="L143" s="78" t="b">
        <f t="shared" si="2"/>
        <v>1</v>
      </c>
    </row>
    <row r="144" spans="1:12" x14ac:dyDescent="0.25">
      <c r="A144" s="10"/>
      <c r="B144" s="16">
        <v>131.13200000000001</v>
      </c>
      <c r="C144" s="14"/>
      <c r="D144" s="25"/>
      <c r="E144" s="29">
        <v>1250</v>
      </c>
      <c r="F144" s="80">
        <v>1250</v>
      </c>
      <c r="G144" s="18" t="s">
        <v>394</v>
      </c>
      <c r="H144" s="18" t="s">
        <v>392</v>
      </c>
      <c r="I144" s="79">
        <f>мар.25!I144+F144-E144</f>
        <v>-1250</v>
      </c>
      <c r="K144" s="77">
        <v>131.13200000000001</v>
      </c>
      <c r="L144" s="78" t="b">
        <f t="shared" si="2"/>
        <v>1</v>
      </c>
    </row>
    <row r="145" spans="1:12" x14ac:dyDescent="0.25">
      <c r="A145" s="11"/>
      <c r="B145" s="16">
        <v>133</v>
      </c>
      <c r="C145" s="14"/>
      <c r="D145" s="25"/>
      <c r="E145" s="29">
        <v>1250</v>
      </c>
      <c r="F145" s="80">
        <v>1250</v>
      </c>
      <c r="G145" s="18" t="s">
        <v>391</v>
      </c>
      <c r="H145" s="18" t="s">
        <v>392</v>
      </c>
      <c r="I145" s="79">
        <f>мар.25!I145+F145-E145</f>
        <v>-1250</v>
      </c>
      <c r="K145" s="77">
        <v>133</v>
      </c>
      <c r="L145" s="78" t="b">
        <f t="shared" si="2"/>
        <v>1</v>
      </c>
    </row>
    <row r="146" spans="1:12" x14ac:dyDescent="0.25">
      <c r="A146" s="8"/>
      <c r="B146" s="16">
        <v>134</v>
      </c>
      <c r="C146" s="14"/>
      <c r="D146" s="25"/>
      <c r="E146" s="59">
        <v>1250</v>
      </c>
      <c r="F146" s="80"/>
      <c r="G146" s="18"/>
      <c r="H146" s="18"/>
      <c r="I146" s="79">
        <f>мар.25!I146+F146-E146</f>
        <v>-1250</v>
      </c>
      <c r="K146" s="77">
        <v>134</v>
      </c>
      <c r="L146" s="78" t="b">
        <f t="shared" si="2"/>
        <v>1</v>
      </c>
    </row>
    <row r="147" spans="1:12" x14ac:dyDescent="0.25">
      <c r="A147" s="8"/>
      <c r="B147" s="16">
        <v>135</v>
      </c>
      <c r="C147" s="14"/>
      <c r="D147" s="25"/>
      <c r="E147" s="59"/>
      <c r="F147" s="80"/>
      <c r="G147" s="18"/>
      <c r="H147" s="18"/>
      <c r="I147" s="79">
        <f>мар.25!I147+F147-E147</f>
        <v>0</v>
      </c>
      <c r="K147" s="77">
        <v>135</v>
      </c>
      <c r="L147" s="78" t="b">
        <f t="shared" si="2"/>
        <v>1</v>
      </c>
    </row>
    <row r="148" spans="1:12" x14ac:dyDescent="0.25">
      <c r="A148" s="8"/>
      <c r="B148" s="16">
        <v>136</v>
      </c>
      <c r="C148" s="14"/>
      <c r="D148" s="25"/>
      <c r="E148" s="29">
        <v>1250</v>
      </c>
      <c r="F148" s="80">
        <v>2500</v>
      </c>
      <c r="G148" s="18" t="s">
        <v>530</v>
      </c>
      <c r="H148" s="18" t="s">
        <v>531</v>
      </c>
      <c r="I148" s="79">
        <f>мар.25!I148+F148-E148</f>
        <v>1250</v>
      </c>
      <c r="K148" s="77">
        <v>136</v>
      </c>
      <c r="L148" s="78" t="b">
        <f t="shared" si="2"/>
        <v>1</v>
      </c>
    </row>
    <row r="149" spans="1:12" x14ac:dyDescent="0.25">
      <c r="A149" s="8"/>
      <c r="B149" s="16">
        <v>137</v>
      </c>
      <c r="C149" s="14"/>
      <c r="D149" s="25"/>
      <c r="E149" s="59">
        <v>1250</v>
      </c>
      <c r="F149" s="80">
        <v>1250</v>
      </c>
      <c r="G149" s="18" t="s">
        <v>415</v>
      </c>
      <c r="H149" s="18" t="s">
        <v>416</v>
      </c>
      <c r="I149" s="79">
        <f>мар.25!I149+F149-E149</f>
        <v>0</v>
      </c>
      <c r="K149" s="77">
        <v>137</v>
      </c>
      <c r="L149" s="78" t="b">
        <f t="shared" si="2"/>
        <v>1</v>
      </c>
    </row>
    <row r="150" spans="1:12" x14ac:dyDescent="0.25">
      <c r="A150" s="8"/>
      <c r="B150" s="16">
        <v>138</v>
      </c>
      <c r="C150" s="14"/>
      <c r="D150" s="25"/>
      <c r="E150" s="59">
        <v>1250</v>
      </c>
      <c r="F150" s="80">
        <v>1250</v>
      </c>
      <c r="G150" s="18" t="s">
        <v>387</v>
      </c>
      <c r="H150" s="18" t="s">
        <v>388</v>
      </c>
      <c r="I150" s="79">
        <f>мар.25!I150+F150-E150</f>
        <v>-1250</v>
      </c>
      <c r="J150" s="125"/>
      <c r="K150" s="77">
        <v>138</v>
      </c>
      <c r="L150" s="78" t="b">
        <f t="shared" si="2"/>
        <v>1</v>
      </c>
    </row>
    <row r="151" spans="1:12" x14ac:dyDescent="0.25">
      <c r="A151" s="8"/>
      <c r="B151" s="16">
        <v>139</v>
      </c>
      <c r="C151" s="14"/>
      <c r="D151" s="25"/>
      <c r="E151" s="29">
        <v>1250</v>
      </c>
      <c r="F151" s="80"/>
      <c r="G151" s="18"/>
      <c r="H151" s="18"/>
      <c r="I151" s="79">
        <f>мар.25!I151+F151-E151</f>
        <v>-1250</v>
      </c>
      <c r="K151" s="77">
        <v>139</v>
      </c>
      <c r="L151" s="78" t="b">
        <f t="shared" si="2"/>
        <v>1</v>
      </c>
    </row>
    <row r="152" spans="1:12" x14ac:dyDescent="0.25">
      <c r="A152" s="8"/>
      <c r="B152" s="16">
        <v>140</v>
      </c>
      <c r="C152" s="14"/>
      <c r="D152" s="25"/>
      <c r="E152" s="59">
        <v>1250</v>
      </c>
      <c r="F152" s="80"/>
      <c r="G152" s="18"/>
      <c r="H152" s="18"/>
      <c r="I152" s="79">
        <f>мар.25!I152+F152-E152</f>
        <v>-5000</v>
      </c>
      <c r="K152" s="77">
        <v>140</v>
      </c>
      <c r="L152" s="78" t="b">
        <f t="shared" si="2"/>
        <v>1</v>
      </c>
    </row>
    <row r="153" spans="1:12" x14ac:dyDescent="0.25">
      <c r="A153" s="8"/>
      <c r="B153" s="16">
        <v>141</v>
      </c>
      <c r="C153" s="14"/>
      <c r="D153" s="25"/>
      <c r="E153" s="59">
        <v>1250</v>
      </c>
      <c r="F153" s="80">
        <v>2500</v>
      </c>
      <c r="G153" s="18" t="s">
        <v>447</v>
      </c>
      <c r="H153" s="18" t="s">
        <v>448</v>
      </c>
      <c r="I153" s="79">
        <f>мар.25!I153+F153-E153</f>
        <v>-1250</v>
      </c>
      <c r="K153" s="77">
        <v>141</v>
      </c>
      <c r="L153" s="78" t="b">
        <f t="shared" si="2"/>
        <v>1</v>
      </c>
    </row>
    <row r="154" spans="1:12" x14ac:dyDescent="0.25">
      <c r="A154" s="8"/>
      <c r="B154" s="16">
        <v>142</v>
      </c>
      <c r="C154" s="14"/>
      <c r="D154" s="25"/>
      <c r="E154" s="59">
        <v>1250</v>
      </c>
      <c r="F154" s="80">
        <v>1250</v>
      </c>
      <c r="G154" s="18" t="s">
        <v>492</v>
      </c>
      <c r="H154" s="18" t="s">
        <v>485</v>
      </c>
      <c r="I154" s="79">
        <f>мар.25!I154+F154-E154</f>
        <v>18750</v>
      </c>
      <c r="K154" s="77">
        <v>142</v>
      </c>
      <c r="L154" s="78" t="b">
        <f t="shared" si="2"/>
        <v>1</v>
      </c>
    </row>
    <row r="155" spans="1:12" x14ac:dyDescent="0.25">
      <c r="A155" s="8"/>
      <c r="B155" s="16">
        <v>143</v>
      </c>
      <c r="C155" s="14"/>
      <c r="D155" s="25"/>
      <c r="E155" s="59">
        <v>1250</v>
      </c>
      <c r="F155" s="80">
        <v>1250</v>
      </c>
      <c r="G155" s="18" t="s">
        <v>455</v>
      </c>
      <c r="H155" s="18" t="s">
        <v>454</v>
      </c>
      <c r="I155" s="79">
        <f>мар.25!I155+F155-E155</f>
        <v>0</v>
      </c>
      <c r="K155" s="77">
        <v>143</v>
      </c>
      <c r="L155" s="78" t="b">
        <f t="shared" si="2"/>
        <v>1</v>
      </c>
    </row>
    <row r="156" spans="1:12" x14ac:dyDescent="0.25">
      <c r="A156" s="8"/>
      <c r="B156" s="16">
        <v>144</v>
      </c>
      <c r="C156" s="14"/>
      <c r="D156" s="25"/>
      <c r="E156" s="59">
        <v>1250</v>
      </c>
      <c r="F156" s="80"/>
      <c r="G156" s="18"/>
      <c r="H156" s="18"/>
      <c r="I156" s="79">
        <f>мар.25!I156+F156-E156</f>
        <v>-5000</v>
      </c>
      <c r="K156" s="77">
        <v>144</v>
      </c>
      <c r="L156" s="78" t="b">
        <f t="shared" si="2"/>
        <v>1</v>
      </c>
    </row>
    <row r="157" spans="1:12" x14ac:dyDescent="0.25">
      <c r="A157" s="8"/>
      <c r="B157" s="16">
        <v>145</v>
      </c>
      <c r="C157" s="14"/>
      <c r="D157" s="25"/>
      <c r="E157" s="29">
        <v>1250</v>
      </c>
      <c r="F157" s="80">
        <v>1250</v>
      </c>
      <c r="G157" s="18" t="s">
        <v>420</v>
      </c>
      <c r="H157" s="18" t="s">
        <v>416</v>
      </c>
      <c r="I157" s="79">
        <f>мар.25!I157+F157-E157</f>
        <v>-1250</v>
      </c>
      <c r="K157" s="77">
        <v>145</v>
      </c>
      <c r="L157" s="78" t="b">
        <f t="shared" si="2"/>
        <v>1</v>
      </c>
    </row>
    <row r="158" spans="1:12" x14ac:dyDescent="0.25">
      <c r="A158" s="8"/>
      <c r="B158" s="16">
        <v>146</v>
      </c>
      <c r="C158" s="14"/>
      <c r="D158" s="25"/>
      <c r="E158" s="29">
        <v>1250</v>
      </c>
      <c r="F158" s="80"/>
      <c r="G158" s="18"/>
      <c r="H158" s="18"/>
      <c r="I158" s="79">
        <f>мар.25!I158+F158-E158</f>
        <v>20000</v>
      </c>
      <c r="K158" s="77">
        <v>146</v>
      </c>
      <c r="L158" s="78" t="b">
        <f t="shared" si="2"/>
        <v>1</v>
      </c>
    </row>
    <row r="159" spans="1:12" x14ac:dyDescent="0.25">
      <c r="A159" s="8"/>
      <c r="B159" s="16">
        <v>147</v>
      </c>
      <c r="C159" s="14"/>
      <c r="D159" s="25"/>
      <c r="E159" s="29">
        <v>1250</v>
      </c>
      <c r="F159" s="80"/>
      <c r="G159" s="18"/>
      <c r="H159" s="18"/>
      <c r="I159" s="79">
        <f>мар.25!I159+F159-E159</f>
        <v>20000</v>
      </c>
      <c r="K159" s="77">
        <v>147</v>
      </c>
      <c r="L159" s="78" t="b">
        <f t="shared" si="2"/>
        <v>1</v>
      </c>
    </row>
    <row r="160" spans="1:12" x14ac:dyDescent="0.25">
      <c r="A160" s="8"/>
      <c r="B160" s="16">
        <v>148</v>
      </c>
      <c r="C160" s="14"/>
      <c r="D160" s="25"/>
      <c r="E160" s="59">
        <v>1250</v>
      </c>
      <c r="F160" s="80">
        <v>1250</v>
      </c>
      <c r="G160" s="18" t="s">
        <v>627</v>
      </c>
      <c r="H160" s="18" t="s">
        <v>414</v>
      </c>
      <c r="I160" s="79">
        <f>мар.25!I160+F160-E160</f>
        <v>-1252</v>
      </c>
      <c r="K160" s="77">
        <v>148</v>
      </c>
      <c r="L160" s="78" t="b">
        <f t="shared" si="2"/>
        <v>1</v>
      </c>
    </row>
    <row r="161" spans="1:12" x14ac:dyDescent="0.25">
      <c r="A161" s="8"/>
      <c r="B161" s="16">
        <v>149</v>
      </c>
      <c r="C161" s="14"/>
      <c r="D161" s="25"/>
      <c r="E161" s="59">
        <v>1250</v>
      </c>
      <c r="F161" s="80"/>
      <c r="G161" s="18"/>
      <c r="H161" s="18"/>
      <c r="I161" s="79">
        <f>мар.25!I161+F161-E161</f>
        <v>-3750</v>
      </c>
      <c r="K161" s="77">
        <v>149</v>
      </c>
      <c r="L161" s="78" t="b">
        <f t="shared" si="2"/>
        <v>1</v>
      </c>
    </row>
    <row r="162" spans="1:12" x14ac:dyDescent="0.25">
      <c r="A162" s="8"/>
      <c r="B162" s="16">
        <v>150</v>
      </c>
      <c r="C162" s="14"/>
      <c r="D162" s="25"/>
      <c r="E162" s="59">
        <v>1250</v>
      </c>
      <c r="F162" s="80"/>
      <c r="G162" s="18"/>
      <c r="H162" s="18"/>
      <c r="I162" s="79">
        <f>мар.25!I162+F162-E162</f>
        <v>-2500</v>
      </c>
      <c r="K162" s="77">
        <v>150</v>
      </c>
      <c r="L162" s="78" t="b">
        <f t="shared" si="2"/>
        <v>1</v>
      </c>
    </row>
    <row r="163" spans="1:12" x14ac:dyDescent="0.25">
      <c r="A163" s="8"/>
      <c r="B163" s="16">
        <v>151</v>
      </c>
      <c r="C163" s="14"/>
      <c r="D163" s="25"/>
      <c r="E163" s="59">
        <v>1250</v>
      </c>
      <c r="F163" s="80"/>
      <c r="G163" s="18"/>
      <c r="H163" s="18"/>
      <c r="I163" s="79">
        <f>мар.25!I163+F163-E163</f>
        <v>-1250</v>
      </c>
      <c r="K163" s="77">
        <v>151</v>
      </c>
      <c r="L163" s="78" t="b">
        <f t="shared" si="2"/>
        <v>1</v>
      </c>
    </row>
    <row r="164" spans="1:12" x14ac:dyDescent="0.25">
      <c r="A164" s="8"/>
      <c r="B164" s="16">
        <v>152</v>
      </c>
      <c r="C164" s="14"/>
      <c r="D164" s="25"/>
      <c r="E164" s="59">
        <v>1250</v>
      </c>
      <c r="F164" s="80"/>
      <c r="G164" s="18"/>
      <c r="H164" s="18"/>
      <c r="I164" s="79">
        <f>мар.25!I164+F164-E164</f>
        <v>0</v>
      </c>
      <c r="K164" s="77">
        <v>152</v>
      </c>
      <c r="L164" s="78" t="b">
        <f t="shared" si="2"/>
        <v>1</v>
      </c>
    </row>
    <row r="165" spans="1:12" x14ac:dyDescent="0.25">
      <c r="A165" s="8"/>
      <c r="B165" s="16">
        <v>153</v>
      </c>
      <c r="C165" s="14"/>
      <c r="D165" s="25"/>
      <c r="E165" s="29">
        <v>1250</v>
      </c>
      <c r="F165" s="80"/>
      <c r="G165" s="18"/>
      <c r="H165" s="18"/>
      <c r="I165" s="79">
        <f>мар.25!I165+F165-E165</f>
        <v>2500</v>
      </c>
      <c r="K165" s="77">
        <v>153</v>
      </c>
      <c r="L165" s="78" t="b">
        <f t="shared" si="2"/>
        <v>1</v>
      </c>
    </row>
    <row r="166" spans="1:12" x14ac:dyDescent="0.25">
      <c r="A166" s="8"/>
      <c r="B166" s="16">
        <v>154</v>
      </c>
      <c r="C166" s="14"/>
      <c r="D166" s="25"/>
      <c r="E166" s="59"/>
      <c r="F166" s="80"/>
      <c r="G166" s="18"/>
      <c r="H166" s="18"/>
      <c r="I166" s="79">
        <f>мар.25!I166+F166-E166</f>
        <v>0</v>
      </c>
      <c r="K166" s="77">
        <v>154</v>
      </c>
      <c r="L166" s="78" t="b">
        <f t="shared" si="2"/>
        <v>1</v>
      </c>
    </row>
    <row r="167" spans="1:12" x14ac:dyDescent="0.25">
      <c r="A167" s="8"/>
      <c r="B167" s="16">
        <v>155</v>
      </c>
      <c r="C167" s="14"/>
      <c r="D167" s="25"/>
      <c r="E167" s="59"/>
      <c r="F167" s="80"/>
      <c r="G167" s="18"/>
      <c r="H167" s="18"/>
      <c r="I167" s="79">
        <f>мар.25!I167+F167-E167</f>
        <v>0</v>
      </c>
      <c r="K167" s="77">
        <v>155</v>
      </c>
      <c r="L167" s="78" t="b">
        <f t="shared" si="2"/>
        <v>1</v>
      </c>
    </row>
    <row r="168" spans="1:12" x14ac:dyDescent="0.25">
      <c r="A168" s="8"/>
      <c r="B168" s="16">
        <v>156</v>
      </c>
      <c r="C168" s="14"/>
      <c r="D168" s="25"/>
      <c r="E168" s="59"/>
      <c r="F168" s="80"/>
      <c r="G168" s="18"/>
      <c r="H168" s="18"/>
      <c r="I168" s="79">
        <f>мар.25!I168+F168-E168</f>
        <v>0</v>
      </c>
      <c r="K168" s="77">
        <v>156</v>
      </c>
      <c r="L168" s="78" t="b">
        <f t="shared" si="2"/>
        <v>1</v>
      </c>
    </row>
    <row r="169" spans="1:12" x14ac:dyDescent="0.25">
      <c r="A169" s="8"/>
      <c r="B169" s="16">
        <v>157</v>
      </c>
      <c r="C169" s="14"/>
      <c r="D169" s="25"/>
      <c r="E169" s="29"/>
      <c r="F169" s="80"/>
      <c r="G169" s="18"/>
      <c r="H169" s="18"/>
      <c r="I169" s="79">
        <f>мар.25!I169+F169-E169</f>
        <v>0</v>
      </c>
      <c r="K169" s="77">
        <v>157</v>
      </c>
      <c r="L169" s="78" t="b">
        <f t="shared" si="2"/>
        <v>1</v>
      </c>
    </row>
    <row r="170" spans="1:12" x14ac:dyDescent="0.25">
      <c r="A170" s="8"/>
      <c r="B170" s="16">
        <v>158</v>
      </c>
      <c r="C170" s="14"/>
      <c r="D170" s="25"/>
      <c r="E170" s="29"/>
      <c r="F170" s="80"/>
      <c r="G170" s="18"/>
      <c r="H170" s="18"/>
      <c r="I170" s="79">
        <f>мар.25!I170+F170-E170</f>
        <v>0</v>
      </c>
      <c r="K170" s="77">
        <v>158</v>
      </c>
      <c r="L170" s="78" t="b">
        <f t="shared" si="2"/>
        <v>1</v>
      </c>
    </row>
    <row r="171" spans="1:12" x14ac:dyDescent="0.25">
      <c r="A171" s="10"/>
      <c r="B171" s="16">
        <v>159</v>
      </c>
      <c r="C171" s="14"/>
      <c r="D171" s="25"/>
      <c r="E171" s="29">
        <v>1250</v>
      </c>
      <c r="F171" s="80"/>
      <c r="G171" s="18"/>
      <c r="H171" s="18"/>
      <c r="I171" s="79">
        <f>мар.25!I171+F171-E171</f>
        <v>0</v>
      </c>
      <c r="K171" s="77">
        <v>159</v>
      </c>
      <c r="L171" s="78" t="b">
        <f t="shared" si="2"/>
        <v>1</v>
      </c>
    </row>
    <row r="172" spans="1:12" x14ac:dyDescent="0.25">
      <c r="A172" s="8"/>
      <c r="B172" s="16">
        <v>160</v>
      </c>
      <c r="C172" s="14"/>
      <c r="D172" s="25"/>
      <c r="E172" s="29">
        <v>1250</v>
      </c>
      <c r="F172" s="80"/>
      <c r="G172" s="18"/>
      <c r="H172" s="18"/>
      <c r="I172" s="79">
        <f>мар.25!I172+F172-E172</f>
        <v>-1250</v>
      </c>
      <c r="K172" s="77">
        <v>160</v>
      </c>
      <c r="L172" s="78" t="b">
        <f t="shared" si="2"/>
        <v>1</v>
      </c>
    </row>
    <row r="173" spans="1:12" x14ac:dyDescent="0.25">
      <c r="A173" s="8"/>
      <c r="B173" s="16">
        <v>161</v>
      </c>
      <c r="C173" s="14"/>
      <c r="D173" s="25"/>
      <c r="E173" s="29">
        <v>1250</v>
      </c>
      <c r="F173" s="80">
        <v>1350</v>
      </c>
      <c r="G173" s="18" t="s">
        <v>411</v>
      </c>
      <c r="H173" s="18" t="s">
        <v>408</v>
      </c>
      <c r="I173" s="79">
        <f>мар.25!I173+F173-E173</f>
        <v>400</v>
      </c>
      <c r="K173" s="77"/>
      <c r="L173" s="78"/>
    </row>
    <row r="174" spans="1:12" x14ac:dyDescent="0.25">
      <c r="A174" s="8"/>
      <c r="B174" s="16">
        <v>162</v>
      </c>
      <c r="C174" s="14"/>
      <c r="D174" s="25"/>
      <c r="E174" s="29">
        <v>1250</v>
      </c>
      <c r="F174" s="80">
        <v>1250</v>
      </c>
      <c r="G174" s="18" t="s">
        <v>468</v>
      </c>
      <c r="H174" s="18" t="s">
        <v>465</v>
      </c>
      <c r="I174" s="79">
        <f>мар.25!I174+F174-E174</f>
        <v>-1250</v>
      </c>
      <c r="K174" s="77">
        <v>162</v>
      </c>
      <c r="L174" s="78" t="b">
        <f t="shared" si="2"/>
        <v>1</v>
      </c>
    </row>
    <row r="175" spans="1:12" x14ac:dyDescent="0.25">
      <c r="A175" s="8"/>
      <c r="B175" s="16">
        <v>163</v>
      </c>
      <c r="C175" s="14"/>
      <c r="D175" s="25"/>
      <c r="E175" s="29">
        <v>1250</v>
      </c>
      <c r="F175" s="80"/>
      <c r="G175" s="18"/>
      <c r="H175" s="18"/>
      <c r="I175" s="79">
        <f>мар.25!I175+F175-E175</f>
        <v>-5000</v>
      </c>
      <c r="K175" s="77">
        <v>163</v>
      </c>
      <c r="L175" s="78" t="b">
        <f t="shared" si="2"/>
        <v>1</v>
      </c>
    </row>
    <row r="176" spans="1:12" x14ac:dyDescent="0.25">
      <c r="A176" s="8"/>
      <c r="B176" s="16">
        <v>164</v>
      </c>
      <c r="C176" s="60"/>
      <c r="D176" s="25"/>
      <c r="E176" s="29">
        <v>1250</v>
      </c>
      <c r="F176" s="80">
        <v>3500</v>
      </c>
      <c r="G176" s="18" t="s">
        <v>452</v>
      </c>
      <c r="H176" s="18" t="s">
        <v>444</v>
      </c>
      <c r="I176" s="79">
        <f>мар.25!I176+F176-E176</f>
        <v>3500</v>
      </c>
      <c r="K176" s="77">
        <v>164</v>
      </c>
      <c r="L176" s="78" t="b">
        <f t="shared" si="2"/>
        <v>1</v>
      </c>
    </row>
    <row r="177" spans="1:12" x14ac:dyDescent="0.25">
      <c r="A177" s="8"/>
      <c r="B177" s="16">
        <v>165</v>
      </c>
      <c r="C177" s="14"/>
      <c r="D177" s="25"/>
      <c r="E177" s="29">
        <v>1250</v>
      </c>
      <c r="F177" s="80"/>
      <c r="G177" s="18"/>
      <c r="H177" s="18"/>
      <c r="I177" s="79">
        <f>мар.25!I177+F177-E177</f>
        <v>-5000</v>
      </c>
      <c r="K177" s="77">
        <v>165</v>
      </c>
      <c r="L177" s="78" t="b">
        <f t="shared" si="2"/>
        <v>1</v>
      </c>
    </row>
    <row r="178" spans="1:12" x14ac:dyDescent="0.25">
      <c r="A178" s="8"/>
      <c r="B178" s="16">
        <v>166</v>
      </c>
      <c r="C178" s="14"/>
      <c r="D178" s="25"/>
      <c r="E178" s="29">
        <v>1250</v>
      </c>
      <c r="F178" s="80">
        <v>3750</v>
      </c>
      <c r="G178" s="18" t="s">
        <v>507</v>
      </c>
      <c r="H178" s="18" t="s">
        <v>508</v>
      </c>
      <c r="I178" s="79">
        <f>мар.25!I178+F178-E178</f>
        <v>0</v>
      </c>
      <c r="K178" s="77">
        <v>166</v>
      </c>
      <c r="L178" s="78" t="b">
        <f t="shared" si="2"/>
        <v>1</v>
      </c>
    </row>
    <row r="179" spans="1:12" x14ac:dyDescent="0.25">
      <c r="A179" s="8"/>
      <c r="B179" s="16">
        <v>167</v>
      </c>
      <c r="C179" s="14"/>
      <c r="D179" s="25"/>
      <c r="E179" s="29">
        <v>1250</v>
      </c>
      <c r="F179" s="80">
        <v>5000</v>
      </c>
      <c r="G179" s="18" t="s">
        <v>460</v>
      </c>
      <c r="H179" s="18" t="s">
        <v>454</v>
      </c>
      <c r="I179" s="79">
        <f>мар.25!I179+F179-E179</f>
        <v>1250</v>
      </c>
      <c r="K179" s="77">
        <v>167</v>
      </c>
      <c r="L179" s="78" t="b">
        <f t="shared" si="2"/>
        <v>1</v>
      </c>
    </row>
    <row r="180" spans="1:12" x14ac:dyDescent="0.25">
      <c r="A180" s="8"/>
      <c r="B180" s="16">
        <v>168</v>
      </c>
      <c r="C180" s="14"/>
      <c r="D180" s="25"/>
      <c r="E180" s="29">
        <v>1250</v>
      </c>
      <c r="F180" s="80"/>
      <c r="G180" s="18"/>
      <c r="H180" s="18"/>
      <c r="I180" s="79">
        <f>мар.25!I180+F180-E180</f>
        <v>0</v>
      </c>
      <c r="J180" s="125"/>
      <c r="K180" s="77">
        <v>168</v>
      </c>
      <c r="L180" s="78" t="b">
        <f t="shared" si="2"/>
        <v>1</v>
      </c>
    </row>
    <row r="181" spans="1:12" x14ac:dyDescent="0.25">
      <c r="A181" s="8"/>
      <c r="B181" s="16">
        <v>169</v>
      </c>
      <c r="C181" s="14"/>
      <c r="D181" s="25"/>
      <c r="E181" s="29">
        <v>1250</v>
      </c>
      <c r="F181" s="80">
        <v>18750</v>
      </c>
      <c r="G181" s="18" t="s">
        <v>497</v>
      </c>
      <c r="H181" s="18" t="s">
        <v>498</v>
      </c>
      <c r="I181" s="79">
        <f>мар.25!I181+F181-E181</f>
        <v>13750</v>
      </c>
      <c r="K181" s="77">
        <v>169</v>
      </c>
      <c r="L181" s="78" t="b">
        <f t="shared" si="2"/>
        <v>1</v>
      </c>
    </row>
    <row r="182" spans="1:12" x14ac:dyDescent="0.25">
      <c r="A182" s="10"/>
      <c r="B182" s="16">
        <v>170</v>
      </c>
      <c r="C182" s="14"/>
      <c r="D182" s="25"/>
      <c r="E182" s="29">
        <v>1250</v>
      </c>
      <c r="F182" s="80"/>
      <c r="G182" s="18"/>
      <c r="H182" s="18"/>
      <c r="I182" s="79">
        <f>мар.25!I182+F182-E182</f>
        <v>-5000</v>
      </c>
      <c r="K182" s="77">
        <v>170</v>
      </c>
      <c r="L182" s="78" t="b">
        <f t="shared" si="2"/>
        <v>1</v>
      </c>
    </row>
    <row r="183" spans="1:12" x14ac:dyDescent="0.25">
      <c r="A183" s="8"/>
      <c r="B183" s="16">
        <v>171</v>
      </c>
      <c r="C183" s="14"/>
      <c r="D183" s="25"/>
      <c r="E183" s="29">
        <v>1250</v>
      </c>
      <c r="F183" s="80"/>
      <c r="G183" s="18"/>
      <c r="H183" s="18"/>
      <c r="I183" s="79">
        <f>мар.25!I183+F183-E183</f>
        <v>-2500</v>
      </c>
      <c r="K183" s="77">
        <v>171</v>
      </c>
      <c r="L183" s="78" t="b">
        <f t="shared" si="2"/>
        <v>1</v>
      </c>
    </row>
    <row r="184" spans="1:12" x14ac:dyDescent="0.25">
      <c r="A184" s="8"/>
      <c r="B184" s="16">
        <v>172</v>
      </c>
      <c r="C184" s="14"/>
      <c r="D184" s="25"/>
      <c r="E184" s="29">
        <v>1250</v>
      </c>
      <c r="F184" s="80"/>
      <c r="G184" s="18"/>
      <c r="H184" s="18"/>
      <c r="I184" s="79">
        <f>мар.25!I184+F184-E184</f>
        <v>-2500</v>
      </c>
      <c r="K184" s="77">
        <v>172</v>
      </c>
      <c r="L184" s="78" t="b">
        <f t="shared" si="2"/>
        <v>1</v>
      </c>
    </row>
    <row r="185" spans="1:12" x14ac:dyDescent="0.25">
      <c r="A185" s="8"/>
      <c r="B185" s="16">
        <v>173</v>
      </c>
      <c r="C185" s="45"/>
      <c r="D185" s="40"/>
      <c r="E185" s="29">
        <v>1250</v>
      </c>
      <c r="F185" s="80"/>
      <c r="G185" s="18"/>
      <c r="H185" s="18"/>
      <c r="I185" s="79">
        <f>мар.25!I185+F185-E185</f>
        <v>-2500</v>
      </c>
      <c r="K185" s="77">
        <v>173</v>
      </c>
      <c r="L185" s="78" t="b">
        <f t="shared" si="2"/>
        <v>1</v>
      </c>
    </row>
    <row r="186" spans="1:12" x14ac:dyDescent="0.25">
      <c r="A186" s="8"/>
      <c r="B186" s="16">
        <v>174</v>
      </c>
      <c r="C186" s="14"/>
      <c r="D186" s="25"/>
      <c r="E186" s="29"/>
      <c r="F186" s="80"/>
      <c r="G186" s="18"/>
      <c r="H186" s="18"/>
      <c r="I186" s="79">
        <f>мар.25!I186+F186-E186</f>
        <v>0</v>
      </c>
      <c r="K186" s="77">
        <v>174</v>
      </c>
      <c r="L186" s="78" t="b">
        <f t="shared" si="2"/>
        <v>1</v>
      </c>
    </row>
    <row r="187" spans="1:12" x14ac:dyDescent="0.25">
      <c r="A187" s="8"/>
      <c r="B187" s="16">
        <v>175</v>
      </c>
      <c r="C187" s="14"/>
      <c r="D187" s="25"/>
      <c r="E187" s="29">
        <v>1250</v>
      </c>
      <c r="F187" s="80">
        <v>500</v>
      </c>
      <c r="G187" s="18" t="s">
        <v>509</v>
      </c>
      <c r="H187" s="18" t="s">
        <v>510</v>
      </c>
      <c r="I187" s="79">
        <f>мар.25!I187+F187-E187</f>
        <v>-4500</v>
      </c>
      <c r="K187" s="77">
        <v>175</v>
      </c>
      <c r="L187" s="78" t="b">
        <f t="shared" si="2"/>
        <v>1</v>
      </c>
    </row>
    <row r="188" spans="1:12" x14ac:dyDescent="0.25">
      <c r="A188" s="8"/>
      <c r="B188" s="16">
        <v>176</v>
      </c>
      <c r="C188" s="14"/>
      <c r="D188" s="25"/>
      <c r="E188" s="29"/>
      <c r="F188" s="80"/>
      <c r="G188" s="18"/>
      <c r="H188" s="18"/>
      <c r="I188" s="79">
        <f>мар.25!I188+F188-E188</f>
        <v>0</v>
      </c>
      <c r="K188" s="77">
        <v>176</v>
      </c>
      <c r="L188" s="78" t="b">
        <f t="shared" si="2"/>
        <v>1</v>
      </c>
    </row>
    <row r="189" spans="1:12" x14ac:dyDescent="0.25">
      <c r="A189" s="8"/>
      <c r="B189" s="16">
        <v>177</v>
      </c>
      <c r="C189" s="14"/>
      <c r="D189" s="25"/>
      <c r="E189" s="29"/>
      <c r="F189" s="80"/>
      <c r="G189" s="18"/>
      <c r="H189" s="18"/>
      <c r="I189" s="79">
        <f>мар.25!I189+F189-E189</f>
        <v>0</v>
      </c>
      <c r="K189" s="77">
        <v>177</v>
      </c>
      <c r="L189" s="78" t="b">
        <f t="shared" si="2"/>
        <v>1</v>
      </c>
    </row>
    <row r="190" spans="1:12" x14ac:dyDescent="0.25">
      <c r="A190" s="8"/>
      <c r="B190" s="16">
        <v>178</v>
      </c>
      <c r="C190" s="14"/>
      <c r="D190" s="25"/>
      <c r="E190" s="29"/>
      <c r="F190" s="80"/>
      <c r="G190" s="18"/>
      <c r="H190" s="18"/>
      <c r="I190" s="79">
        <f>мар.25!I190+F190-E190</f>
        <v>0</v>
      </c>
      <c r="K190" s="77">
        <v>178</v>
      </c>
      <c r="L190" s="78" t="b">
        <f t="shared" si="2"/>
        <v>1</v>
      </c>
    </row>
    <row r="191" spans="1:12" x14ac:dyDescent="0.25">
      <c r="A191" s="8"/>
      <c r="B191" s="16">
        <v>179</v>
      </c>
      <c r="C191" s="14"/>
      <c r="D191" s="25"/>
      <c r="E191" s="29"/>
      <c r="F191" s="80"/>
      <c r="G191" s="18"/>
      <c r="H191" s="18"/>
      <c r="I191" s="79">
        <f>мар.25!I191+F191-E191</f>
        <v>0</v>
      </c>
      <c r="K191" s="77">
        <v>179</v>
      </c>
      <c r="L191" s="78" t="b">
        <f t="shared" si="2"/>
        <v>1</v>
      </c>
    </row>
    <row r="192" spans="1:12" x14ac:dyDescent="0.25">
      <c r="A192" s="8"/>
      <c r="B192" s="16">
        <v>180</v>
      </c>
      <c r="C192" s="14"/>
      <c r="D192" s="25"/>
      <c r="E192" s="29">
        <v>1250</v>
      </c>
      <c r="F192" s="80">
        <v>1250</v>
      </c>
      <c r="G192" s="18" t="s">
        <v>425</v>
      </c>
      <c r="H192" s="18" t="s">
        <v>416</v>
      </c>
      <c r="I192" s="79">
        <f>мар.25!I192+F192-E192</f>
        <v>0</v>
      </c>
      <c r="K192" s="77">
        <v>180</v>
      </c>
      <c r="L192" s="78" t="b">
        <f t="shared" si="2"/>
        <v>1</v>
      </c>
    </row>
    <row r="193" spans="1:12" x14ac:dyDescent="0.25">
      <c r="A193" s="8"/>
      <c r="B193" s="16">
        <v>181</v>
      </c>
      <c r="C193" s="14"/>
      <c r="D193" s="25"/>
      <c r="E193" s="29">
        <v>1250</v>
      </c>
      <c r="F193" s="80">
        <v>1250</v>
      </c>
      <c r="G193" s="18" t="s">
        <v>481</v>
      </c>
      <c r="H193" s="18" t="s">
        <v>478</v>
      </c>
      <c r="I193" s="79">
        <f>мар.25!I193+F193-E193</f>
        <v>0</v>
      </c>
      <c r="K193" s="77">
        <v>181</v>
      </c>
      <c r="L193" s="78" t="b">
        <f t="shared" si="2"/>
        <v>1</v>
      </c>
    </row>
    <row r="194" spans="1:12" x14ac:dyDescent="0.25">
      <c r="A194" s="8"/>
      <c r="B194" s="16">
        <v>182</v>
      </c>
      <c r="C194" s="14"/>
      <c r="D194" s="25"/>
      <c r="E194" s="29">
        <v>1250</v>
      </c>
      <c r="F194" s="80"/>
      <c r="G194" s="18"/>
      <c r="H194" s="18"/>
      <c r="I194" s="79">
        <f>мар.25!I194+F194-E194</f>
        <v>-5000</v>
      </c>
      <c r="K194" s="77">
        <v>182</v>
      </c>
      <c r="L194" s="78" t="b">
        <f t="shared" si="2"/>
        <v>1</v>
      </c>
    </row>
    <row r="195" spans="1:12" x14ac:dyDescent="0.25">
      <c r="A195" s="8"/>
      <c r="B195" s="16">
        <v>183</v>
      </c>
      <c r="C195" s="14"/>
      <c r="D195" s="25"/>
      <c r="E195" s="29">
        <v>1250</v>
      </c>
      <c r="F195" s="80">
        <v>2500</v>
      </c>
      <c r="G195" s="18" t="s">
        <v>516</v>
      </c>
      <c r="H195" s="18" t="s">
        <v>514</v>
      </c>
      <c r="I195" s="79">
        <f>мар.25!I195+F195-E195</f>
        <v>0</v>
      </c>
      <c r="K195" s="77">
        <v>183</v>
      </c>
      <c r="L195" s="78" t="b">
        <f t="shared" si="2"/>
        <v>1</v>
      </c>
    </row>
    <row r="196" spans="1:12" x14ac:dyDescent="0.25">
      <c r="A196" s="8"/>
      <c r="B196" s="16">
        <v>184</v>
      </c>
      <c r="C196" s="14"/>
      <c r="D196" s="25"/>
      <c r="E196" s="29">
        <v>1250</v>
      </c>
      <c r="F196" s="80"/>
      <c r="G196" s="18"/>
      <c r="H196" s="18"/>
      <c r="I196" s="79">
        <f>мар.25!I196+F196-E196</f>
        <v>-5000</v>
      </c>
      <c r="K196" s="77">
        <v>184</v>
      </c>
      <c r="L196" s="78" t="b">
        <f t="shared" si="2"/>
        <v>1</v>
      </c>
    </row>
    <row r="197" spans="1:12" x14ac:dyDescent="0.25">
      <c r="A197" s="10"/>
      <c r="B197" s="16">
        <v>185</v>
      </c>
      <c r="C197" s="14"/>
      <c r="D197" s="25"/>
      <c r="E197" s="29">
        <v>1250</v>
      </c>
      <c r="F197" s="80">
        <v>1250</v>
      </c>
      <c r="G197" s="18" t="s">
        <v>397</v>
      </c>
      <c r="H197" s="18" t="s">
        <v>392</v>
      </c>
      <c r="I197" s="79">
        <f>мар.25!I197+F197-E197</f>
        <v>0</v>
      </c>
      <c r="K197" s="77">
        <v>185</v>
      </c>
      <c r="L197" s="78" t="b">
        <f t="shared" si="2"/>
        <v>1</v>
      </c>
    </row>
    <row r="198" spans="1:12" x14ac:dyDescent="0.25">
      <c r="A198" s="8"/>
      <c r="B198" s="16">
        <v>186</v>
      </c>
      <c r="C198" s="14"/>
      <c r="D198" s="25"/>
      <c r="E198" s="29">
        <v>1250</v>
      </c>
      <c r="F198" s="80">
        <v>1250</v>
      </c>
      <c r="G198" s="18" t="s">
        <v>442</v>
      </c>
      <c r="H198" s="18" t="s">
        <v>439</v>
      </c>
      <c r="I198" s="79">
        <f>мар.25!I198+F198-E198</f>
        <v>-1250</v>
      </c>
      <c r="K198" s="77">
        <v>186</v>
      </c>
      <c r="L198" s="78" t="b">
        <f t="shared" si="2"/>
        <v>1</v>
      </c>
    </row>
    <row r="199" spans="1:12" x14ac:dyDescent="0.25">
      <c r="A199" s="8"/>
      <c r="B199" s="16">
        <v>187</v>
      </c>
      <c r="C199" s="14"/>
      <c r="D199" s="25"/>
      <c r="E199" s="29">
        <v>1250</v>
      </c>
      <c r="F199" s="80">
        <v>3750</v>
      </c>
      <c r="G199" s="18" t="s">
        <v>479</v>
      </c>
      <c r="H199" s="18" t="s">
        <v>480</v>
      </c>
      <c r="I199" s="79">
        <f>мар.25!I199+F199-E199</f>
        <v>0</v>
      </c>
      <c r="K199" s="77">
        <v>187</v>
      </c>
      <c r="L199" s="78" t="b">
        <f t="shared" si="2"/>
        <v>1</v>
      </c>
    </row>
    <row r="200" spans="1:12" x14ac:dyDescent="0.25">
      <c r="A200" s="8"/>
      <c r="B200" s="16">
        <v>188</v>
      </c>
      <c r="C200" s="14"/>
      <c r="D200" s="25"/>
      <c r="E200" s="29">
        <v>1250</v>
      </c>
      <c r="F200" s="80">
        <v>2500</v>
      </c>
      <c r="G200" s="18" t="s">
        <v>406</v>
      </c>
      <c r="H200" s="18" t="s">
        <v>407</v>
      </c>
      <c r="I200" s="79">
        <f>мар.25!I200+F200-E200</f>
        <v>0</v>
      </c>
      <c r="K200" s="77">
        <v>188</v>
      </c>
      <c r="L200" s="78" t="b">
        <f t="shared" si="2"/>
        <v>1</v>
      </c>
    </row>
    <row r="201" spans="1:12" x14ac:dyDescent="0.25">
      <c r="A201" s="8"/>
      <c r="B201" s="16">
        <v>189</v>
      </c>
      <c r="C201" s="14"/>
      <c r="D201" s="25"/>
      <c r="E201" s="29">
        <v>1250</v>
      </c>
      <c r="F201" s="80"/>
      <c r="G201" s="18"/>
      <c r="H201" s="18"/>
      <c r="I201" s="79">
        <f>мар.25!I201+F201-E201</f>
        <v>-5000</v>
      </c>
      <c r="K201" s="77">
        <v>189</v>
      </c>
      <c r="L201" s="78" t="b">
        <f t="shared" si="2"/>
        <v>1</v>
      </c>
    </row>
    <row r="202" spans="1:12" x14ac:dyDescent="0.25">
      <c r="A202" s="8"/>
      <c r="B202" s="16">
        <v>190</v>
      </c>
      <c r="C202" s="14"/>
      <c r="D202" s="25"/>
      <c r="E202" s="29">
        <v>1250</v>
      </c>
      <c r="F202" s="80"/>
      <c r="G202" s="18"/>
      <c r="H202" s="18"/>
      <c r="I202" s="79">
        <f>мар.25!I202+F202-E202</f>
        <v>-5000</v>
      </c>
      <c r="K202" s="77">
        <v>190</v>
      </c>
      <c r="L202" s="78" t="b">
        <f t="shared" si="2"/>
        <v>1</v>
      </c>
    </row>
    <row r="203" spans="1:12" x14ac:dyDescent="0.25">
      <c r="A203" s="8"/>
      <c r="B203" s="16">
        <v>191</v>
      </c>
      <c r="C203" s="14"/>
      <c r="D203" s="25"/>
      <c r="E203" s="29">
        <v>1250</v>
      </c>
      <c r="F203" s="80">
        <v>2500</v>
      </c>
      <c r="G203" s="18" t="s">
        <v>542</v>
      </c>
      <c r="H203" s="18" t="s">
        <v>538</v>
      </c>
      <c r="I203" s="79">
        <f>мар.25!I203+F203-E203</f>
        <v>0</v>
      </c>
      <c r="K203" s="77">
        <v>191</v>
      </c>
      <c r="L203" s="78" t="b">
        <f t="shared" si="2"/>
        <v>1</v>
      </c>
    </row>
    <row r="204" spans="1:12" x14ac:dyDescent="0.25">
      <c r="A204" s="8"/>
      <c r="B204" s="16">
        <v>192</v>
      </c>
      <c r="C204" s="14"/>
      <c r="D204" s="25"/>
      <c r="E204" s="29">
        <v>1250</v>
      </c>
      <c r="F204" s="80">
        <v>2500</v>
      </c>
      <c r="G204" s="18" t="s">
        <v>541</v>
      </c>
      <c r="H204" s="18" t="s">
        <v>538</v>
      </c>
      <c r="I204" s="79">
        <f>мар.25!I204+F204-E204</f>
        <v>0</v>
      </c>
      <c r="K204" s="77">
        <v>192</v>
      </c>
      <c r="L204" s="78" t="b">
        <f t="shared" si="2"/>
        <v>1</v>
      </c>
    </row>
    <row r="205" spans="1:12" x14ac:dyDescent="0.25">
      <c r="A205" s="8"/>
      <c r="B205" s="16" t="s">
        <v>37</v>
      </c>
      <c r="C205" s="14"/>
      <c r="D205" s="25"/>
      <c r="E205" s="29">
        <v>1250</v>
      </c>
      <c r="F205" s="80"/>
      <c r="G205" s="18"/>
      <c r="H205" s="18"/>
      <c r="I205" s="79">
        <f>мар.25!I205+F205-E205</f>
        <v>-5000</v>
      </c>
      <c r="K205" s="77"/>
      <c r="L205" s="78"/>
    </row>
    <row r="206" spans="1:12" x14ac:dyDescent="0.25">
      <c r="A206" s="8"/>
      <c r="B206" s="16">
        <v>193</v>
      </c>
      <c r="C206" s="14"/>
      <c r="D206" s="25"/>
      <c r="E206" s="29">
        <v>1250</v>
      </c>
      <c r="F206" s="80"/>
      <c r="G206" s="18"/>
      <c r="H206" s="18"/>
      <c r="I206" s="79">
        <f>мар.25!I206+F206-E206</f>
        <v>-500</v>
      </c>
      <c r="K206" s="77">
        <v>193</v>
      </c>
      <c r="L206" s="78" t="b">
        <f t="shared" ref="L206:L272" si="3">B206=K206</f>
        <v>1</v>
      </c>
    </row>
    <row r="207" spans="1:12" x14ac:dyDescent="0.25">
      <c r="A207" s="8"/>
      <c r="B207" s="16">
        <v>194</v>
      </c>
      <c r="C207" s="66"/>
      <c r="D207" s="25"/>
      <c r="E207" s="29">
        <v>1250</v>
      </c>
      <c r="F207" s="80"/>
      <c r="G207" s="18"/>
      <c r="H207" s="18"/>
      <c r="I207" s="79">
        <f>мар.25!I207+F207-E207</f>
        <v>10000</v>
      </c>
      <c r="K207" s="77">
        <v>194</v>
      </c>
      <c r="L207" s="78" t="b">
        <f t="shared" si="3"/>
        <v>1</v>
      </c>
    </row>
    <row r="208" spans="1:12" x14ac:dyDescent="0.25">
      <c r="A208" s="10"/>
      <c r="B208" s="16">
        <v>195</v>
      </c>
      <c r="C208" s="14"/>
      <c r="D208" s="25"/>
      <c r="E208" s="29">
        <v>1250</v>
      </c>
      <c r="F208" s="80">
        <v>1250</v>
      </c>
      <c r="G208" s="18" t="s">
        <v>428</v>
      </c>
      <c r="H208" s="18" t="s">
        <v>416</v>
      </c>
      <c r="I208" s="79">
        <f>мар.25!I208+F208-E208</f>
        <v>-1250</v>
      </c>
      <c r="K208" s="77">
        <v>195</v>
      </c>
      <c r="L208" s="78" t="b">
        <f t="shared" si="3"/>
        <v>1</v>
      </c>
    </row>
    <row r="209" spans="1:12" x14ac:dyDescent="0.25">
      <c r="A209" s="8"/>
      <c r="B209" s="16">
        <v>196</v>
      </c>
      <c r="C209" s="45"/>
      <c r="D209" s="25"/>
      <c r="E209" s="29"/>
      <c r="F209" s="80"/>
      <c r="G209" s="18"/>
      <c r="H209" s="18"/>
      <c r="I209" s="79">
        <f>мар.25!I209+F209-E209</f>
        <v>0</v>
      </c>
      <c r="K209" s="77">
        <v>196</v>
      </c>
      <c r="L209" s="78" t="b">
        <f t="shared" si="3"/>
        <v>1</v>
      </c>
    </row>
    <row r="210" spans="1:12" x14ac:dyDescent="0.25">
      <c r="A210" s="8"/>
      <c r="B210" s="16">
        <v>197</v>
      </c>
      <c r="C210" s="14"/>
      <c r="D210" s="25"/>
      <c r="E210" s="29">
        <v>1250</v>
      </c>
      <c r="F210" s="80">
        <v>1250</v>
      </c>
      <c r="G210" s="18" t="s">
        <v>421</v>
      </c>
      <c r="H210" s="18" t="s">
        <v>416</v>
      </c>
      <c r="I210" s="79">
        <f>мар.25!I210+F210-E210</f>
        <v>0</v>
      </c>
      <c r="K210" s="77">
        <v>197</v>
      </c>
      <c r="L210" s="78" t="b">
        <f t="shared" si="3"/>
        <v>1</v>
      </c>
    </row>
    <row r="211" spans="1:12" x14ac:dyDescent="0.25">
      <c r="A211" s="8"/>
      <c r="B211" s="16">
        <v>198</v>
      </c>
      <c r="C211" s="14"/>
      <c r="D211" s="25"/>
      <c r="E211" s="29">
        <v>1250</v>
      </c>
      <c r="F211" s="80"/>
      <c r="G211" s="18"/>
      <c r="H211" s="18"/>
      <c r="I211" s="79">
        <f>мар.25!I211+F211-E211</f>
        <v>-5000</v>
      </c>
      <c r="K211" s="77">
        <v>198</v>
      </c>
      <c r="L211" s="78" t="b">
        <f t="shared" si="3"/>
        <v>1</v>
      </c>
    </row>
    <row r="212" spans="1:12" x14ac:dyDescent="0.25">
      <c r="A212" s="8"/>
      <c r="B212" s="16">
        <v>199</v>
      </c>
      <c r="C212" s="14"/>
      <c r="D212" s="25"/>
      <c r="E212" s="29">
        <v>1250</v>
      </c>
      <c r="F212" s="80">
        <v>1250</v>
      </c>
      <c r="G212" s="18" t="s">
        <v>430</v>
      </c>
      <c r="H212" s="18" t="s">
        <v>416</v>
      </c>
      <c r="I212" s="79">
        <f>мар.25!I212+F212-E212</f>
        <v>1250</v>
      </c>
      <c r="K212" s="77">
        <v>199</v>
      </c>
      <c r="L212" s="78" t="b">
        <f t="shared" si="3"/>
        <v>1</v>
      </c>
    </row>
    <row r="213" spans="1:12" x14ac:dyDescent="0.25">
      <c r="A213" s="8"/>
      <c r="B213" s="16">
        <v>200</v>
      </c>
      <c r="C213" s="14"/>
      <c r="D213" s="25"/>
      <c r="E213" s="29">
        <v>1250</v>
      </c>
      <c r="F213" s="80">
        <v>1250</v>
      </c>
      <c r="G213" s="18" t="s">
        <v>522</v>
      </c>
      <c r="H213" s="18" t="s">
        <v>523</v>
      </c>
      <c r="I213" s="79">
        <f>мар.25!I213+F213-E213</f>
        <v>1250</v>
      </c>
      <c r="K213" s="77">
        <v>200</v>
      </c>
      <c r="L213" s="78" t="b">
        <f t="shared" si="3"/>
        <v>1</v>
      </c>
    </row>
    <row r="214" spans="1:12" x14ac:dyDescent="0.25">
      <c r="A214" s="8"/>
      <c r="B214" s="16">
        <v>201</v>
      </c>
      <c r="C214" s="14"/>
      <c r="D214" s="25"/>
      <c r="E214" s="29">
        <v>1250</v>
      </c>
      <c r="F214" s="80"/>
      <c r="G214" s="18"/>
      <c r="H214" s="18"/>
      <c r="I214" s="79">
        <f>мар.25!I214+F214-E214</f>
        <v>-5000</v>
      </c>
      <c r="K214" s="77">
        <v>201</v>
      </c>
      <c r="L214" s="78" t="b">
        <f t="shared" si="3"/>
        <v>1</v>
      </c>
    </row>
    <row r="215" spans="1:12" x14ac:dyDescent="0.25">
      <c r="A215" s="8"/>
      <c r="B215" s="16">
        <v>202</v>
      </c>
      <c r="C215" s="14"/>
      <c r="D215" s="25"/>
      <c r="E215" s="29">
        <v>1250</v>
      </c>
      <c r="F215" s="80"/>
      <c r="G215" s="18"/>
      <c r="H215" s="18"/>
      <c r="I215" s="79">
        <f>мар.25!I215+F215-E215</f>
        <v>0</v>
      </c>
      <c r="K215" s="77">
        <v>202</v>
      </c>
      <c r="L215" s="78" t="b">
        <f t="shared" si="3"/>
        <v>1</v>
      </c>
    </row>
    <row r="216" spans="1:12" x14ac:dyDescent="0.25">
      <c r="A216" s="8"/>
      <c r="B216" s="16">
        <v>203</v>
      </c>
      <c r="C216" s="14"/>
      <c r="D216" s="25"/>
      <c r="E216" s="29">
        <v>1250</v>
      </c>
      <c r="F216" s="80">
        <v>1200</v>
      </c>
      <c r="G216" s="18" t="s">
        <v>464</v>
      </c>
      <c r="H216" s="18" t="s">
        <v>465</v>
      </c>
      <c r="I216" s="79">
        <f>мар.25!I216+F216-E216</f>
        <v>-200</v>
      </c>
      <c r="K216" s="77">
        <v>203</v>
      </c>
      <c r="L216" s="78" t="b">
        <f t="shared" si="3"/>
        <v>1</v>
      </c>
    </row>
    <row r="217" spans="1:12" x14ac:dyDescent="0.25">
      <c r="A217" s="8"/>
      <c r="B217" s="16">
        <v>204</v>
      </c>
      <c r="C217" s="14"/>
      <c r="D217" s="25"/>
      <c r="E217" s="29">
        <v>1250</v>
      </c>
      <c r="F217" s="80"/>
      <c r="G217" s="18"/>
      <c r="H217" s="18"/>
      <c r="I217" s="79">
        <f>мар.25!I217+F217-E217</f>
        <v>-5000</v>
      </c>
      <c r="K217" s="77">
        <v>204</v>
      </c>
      <c r="L217" s="78" t="b">
        <f t="shared" si="3"/>
        <v>1</v>
      </c>
    </row>
    <row r="218" spans="1:12" x14ac:dyDescent="0.25">
      <c r="A218" s="8"/>
      <c r="B218" s="16">
        <v>205</v>
      </c>
      <c r="C218" s="14"/>
      <c r="D218" s="25"/>
      <c r="E218" s="29">
        <v>1250</v>
      </c>
      <c r="F218" s="80">
        <v>1300</v>
      </c>
      <c r="G218" s="18" t="s">
        <v>496</v>
      </c>
      <c r="H218" s="18" t="s">
        <v>494</v>
      </c>
      <c r="I218" s="79">
        <f>мар.25!I218+F218-E218</f>
        <v>-1100</v>
      </c>
      <c r="K218" s="77">
        <v>205</v>
      </c>
      <c r="L218" s="78" t="b">
        <f t="shared" si="3"/>
        <v>1</v>
      </c>
    </row>
    <row r="219" spans="1:12" x14ac:dyDescent="0.25">
      <c r="A219" s="8"/>
      <c r="B219" s="16">
        <v>206</v>
      </c>
      <c r="C219" s="14"/>
      <c r="D219" s="25"/>
      <c r="E219" s="29">
        <v>1250</v>
      </c>
      <c r="F219" s="80"/>
      <c r="G219" s="18"/>
      <c r="H219" s="18"/>
      <c r="I219" s="79">
        <f>мар.25!I219+F219-E219</f>
        <v>-5000</v>
      </c>
      <c r="K219" s="77">
        <v>206</v>
      </c>
      <c r="L219" s="78" t="b">
        <f t="shared" si="3"/>
        <v>1</v>
      </c>
    </row>
    <row r="220" spans="1:12" x14ac:dyDescent="0.25">
      <c r="A220" s="8"/>
      <c r="B220" s="16">
        <v>207</v>
      </c>
      <c r="C220" s="14"/>
      <c r="D220" s="25"/>
      <c r="E220" s="29">
        <v>1250</v>
      </c>
      <c r="F220" s="80"/>
      <c r="G220" s="18"/>
      <c r="H220" s="18"/>
      <c r="I220" s="79">
        <f>мар.25!I220+F220-E220</f>
        <v>-5000</v>
      </c>
      <c r="K220" s="77">
        <v>207</v>
      </c>
      <c r="L220" s="78" t="b">
        <f t="shared" si="3"/>
        <v>1</v>
      </c>
    </row>
    <row r="221" spans="1:12" x14ac:dyDescent="0.25">
      <c r="A221" s="8"/>
      <c r="B221" s="16">
        <v>208</v>
      </c>
      <c r="C221" s="14"/>
      <c r="D221" s="25"/>
      <c r="E221" s="29">
        <v>1250</v>
      </c>
      <c r="F221" s="80">
        <v>1250</v>
      </c>
      <c r="G221" s="18" t="s">
        <v>529</v>
      </c>
      <c r="H221" s="18" t="s">
        <v>525</v>
      </c>
      <c r="I221" s="79">
        <f>мар.25!I221+F221-E221</f>
        <v>0</v>
      </c>
      <c r="K221" s="77">
        <v>208</v>
      </c>
      <c r="L221" s="78" t="b">
        <f t="shared" si="3"/>
        <v>1</v>
      </c>
    </row>
    <row r="222" spans="1:12" x14ac:dyDescent="0.25">
      <c r="A222" s="8"/>
      <c r="B222" s="16">
        <v>209</v>
      </c>
      <c r="C222" s="14"/>
      <c r="D222" s="25"/>
      <c r="E222" s="29">
        <v>1250</v>
      </c>
      <c r="F222" s="80"/>
      <c r="G222" s="18"/>
      <c r="H222" s="18"/>
      <c r="I222" s="79">
        <f>мар.25!I222+F222-E222</f>
        <v>0</v>
      </c>
      <c r="K222" s="77">
        <v>209</v>
      </c>
      <c r="L222" s="78" t="b">
        <f t="shared" si="3"/>
        <v>1</v>
      </c>
    </row>
    <row r="223" spans="1:12" x14ac:dyDescent="0.25">
      <c r="A223" s="8"/>
      <c r="B223" s="25" t="s">
        <v>25</v>
      </c>
      <c r="C223" s="64"/>
      <c r="D223" s="25"/>
      <c r="E223" s="29">
        <v>1250</v>
      </c>
      <c r="F223" s="80">
        <v>1200</v>
      </c>
      <c r="G223" s="18" t="s">
        <v>466</v>
      </c>
      <c r="H223" s="18" t="s">
        <v>465</v>
      </c>
      <c r="I223" s="79">
        <f>мар.25!I223+F223-E223</f>
        <v>-1200</v>
      </c>
      <c r="K223" s="77" t="s">
        <v>25</v>
      </c>
      <c r="L223" s="78" t="b">
        <f t="shared" si="3"/>
        <v>1</v>
      </c>
    </row>
    <row r="224" spans="1:12" x14ac:dyDescent="0.25">
      <c r="A224" s="10"/>
      <c r="B224" s="16">
        <v>210</v>
      </c>
      <c r="C224" s="64"/>
      <c r="D224" s="25"/>
      <c r="E224" s="29">
        <v>1250</v>
      </c>
      <c r="F224" s="80">
        <v>2500</v>
      </c>
      <c r="G224" s="18" t="s">
        <v>470</v>
      </c>
      <c r="H224" s="18" t="s">
        <v>465</v>
      </c>
      <c r="I224" s="79">
        <f>мар.25!I224+F224-E224</f>
        <v>0</v>
      </c>
      <c r="K224" s="77">
        <v>210</v>
      </c>
      <c r="L224" s="78" t="b">
        <f t="shared" si="3"/>
        <v>1</v>
      </c>
    </row>
    <row r="225" spans="1:12" x14ac:dyDescent="0.25">
      <c r="A225" s="10"/>
      <c r="B225" s="16" t="s">
        <v>22</v>
      </c>
      <c r="C225" s="14"/>
      <c r="D225" s="25"/>
      <c r="E225" s="29">
        <v>1250</v>
      </c>
      <c r="F225" s="80"/>
      <c r="G225" s="18"/>
      <c r="H225" s="18"/>
      <c r="I225" s="79">
        <f>мар.25!I225+F225-E225</f>
        <v>-5000</v>
      </c>
      <c r="K225" s="77" t="s">
        <v>22</v>
      </c>
      <c r="L225" s="78" t="b">
        <f t="shared" si="3"/>
        <v>1</v>
      </c>
    </row>
    <row r="226" spans="1:12" x14ac:dyDescent="0.25">
      <c r="A226" s="8"/>
      <c r="B226" s="16">
        <v>211</v>
      </c>
      <c r="C226" s="14"/>
      <c r="D226" s="25"/>
      <c r="E226" s="29">
        <v>1250</v>
      </c>
      <c r="F226" s="80">
        <v>2500</v>
      </c>
      <c r="G226" s="18" t="s">
        <v>539</v>
      </c>
      <c r="H226" s="18" t="s">
        <v>540</v>
      </c>
      <c r="I226" s="79">
        <f>мар.25!I226+F226-E226</f>
        <v>0</v>
      </c>
      <c r="K226" s="77">
        <v>211</v>
      </c>
      <c r="L226" s="78" t="b">
        <f t="shared" si="3"/>
        <v>1</v>
      </c>
    </row>
    <row r="227" spans="1:12" x14ac:dyDescent="0.25">
      <c r="A227" s="8"/>
      <c r="B227" s="16">
        <v>212</v>
      </c>
      <c r="C227" s="14"/>
      <c r="D227" s="25"/>
      <c r="E227" s="29">
        <v>1250</v>
      </c>
      <c r="F227" s="80">
        <v>1250</v>
      </c>
      <c r="G227" s="18" t="s">
        <v>398</v>
      </c>
      <c r="H227" s="18" t="s">
        <v>392</v>
      </c>
      <c r="I227" s="79">
        <f>мар.25!I227+F227-E227</f>
        <v>0</v>
      </c>
      <c r="K227" s="77">
        <v>212</v>
      </c>
      <c r="L227" s="78" t="b">
        <f t="shared" si="3"/>
        <v>1</v>
      </c>
    </row>
    <row r="228" spans="1:12" x14ac:dyDescent="0.25">
      <c r="A228" s="8"/>
      <c r="B228" s="16">
        <v>213</v>
      </c>
      <c r="C228" s="14"/>
      <c r="D228" s="25"/>
      <c r="E228" s="29">
        <v>1250</v>
      </c>
      <c r="F228" s="80"/>
      <c r="G228" s="18"/>
      <c r="H228" s="18"/>
      <c r="I228" s="79">
        <f>мар.25!I228+F228-E228</f>
        <v>5000</v>
      </c>
      <c r="K228" s="77">
        <v>213</v>
      </c>
      <c r="L228" s="78" t="b">
        <f t="shared" si="3"/>
        <v>1</v>
      </c>
    </row>
    <row r="229" spans="1:12" x14ac:dyDescent="0.25">
      <c r="A229" s="8"/>
      <c r="B229" s="16">
        <v>214</v>
      </c>
      <c r="C229" s="14"/>
      <c r="D229" s="25"/>
      <c r="E229" s="29">
        <v>1250</v>
      </c>
      <c r="F229" s="80"/>
      <c r="G229" s="18"/>
      <c r="H229" s="18"/>
      <c r="I229" s="79">
        <f>мар.25!I229+F229-E229</f>
        <v>-5000</v>
      </c>
      <c r="K229" s="77">
        <v>214</v>
      </c>
      <c r="L229" s="78" t="b">
        <f t="shared" si="3"/>
        <v>1</v>
      </c>
    </row>
    <row r="230" spans="1:12" x14ac:dyDescent="0.25">
      <c r="A230" s="8"/>
      <c r="B230" s="16">
        <v>215</v>
      </c>
      <c r="C230" s="14"/>
      <c r="D230" s="25"/>
      <c r="E230" s="29">
        <v>1250</v>
      </c>
      <c r="F230" s="80"/>
      <c r="G230" s="18"/>
      <c r="H230" s="18"/>
      <c r="I230" s="79">
        <f>мар.25!I230+F230-E230</f>
        <v>0</v>
      </c>
      <c r="K230" s="77">
        <v>215</v>
      </c>
      <c r="L230" s="78" t="b">
        <f t="shared" si="3"/>
        <v>1</v>
      </c>
    </row>
    <row r="231" spans="1:12" x14ac:dyDescent="0.25">
      <c r="A231" s="8"/>
      <c r="B231" s="16">
        <v>216</v>
      </c>
      <c r="C231" s="14"/>
      <c r="D231" s="25"/>
      <c r="E231" s="29">
        <v>1250</v>
      </c>
      <c r="F231" s="80">
        <v>2500</v>
      </c>
      <c r="G231" s="18" t="s">
        <v>475</v>
      </c>
      <c r="H231" s="18" t="s">
        <v>465</v>
      </c>
      <c r="I231" s="79">
        <f>мар.25!I231+F231-E231</f>
        <v>0</v>
      </c>
      <c r="K231" s="77">
        <v>216</v>
      </c>
      <c r="L231" s="78" t="b">
        <f t="shared" si="3"/>
        <v>1</v>
      </c>
    </row>
    <row r="232" spans="1:12" x14ac:dyDescent="0.25">
      <c r="A232" s="8"/>
      <c r="B232" s="16" t="s">
        <v>21</v>
      </c>
      <c r="C232" s="14"/>
      <c r="D232" s="25"/>
      <c r="E232" s="29">
        <v>1250</v>
      </c>
      <c r="F232" s="80">
        <v>1250</v>
      </c>
      <c r="G232" s="18" t="s">
        <v>424</v>
      </c>
      <c r="H232" s="18" t="s">
        <v>416</v>
      </c>
      <c r="I232" s="79">
        <f>мар.25!I232+F232-E232</f>
        <v>-1250</v>
      </c>
      <c r="K232" s="77" t="s">
        <v>21</v>
      </c>
      <c r="L232" s="78" t="b">
        <f t="shared" si="3"/>
        <v>1</v>
      </c>
    </row>
    <row r="233" spans="1:12" x14ac:dyDescent="0.25">
      <c r="A233" s="8"/>
      <c r="B233" s="16">
        <v>217</v>
      </c>
      <c r="C233" s="14"/>
      <c r="D233" s="25"/>
      <c r="E233" s="29">
        <v>1250</v>
      </c>
      <c r="F233" s="80"/>
      <c r="G233" s="18"/>
      <c r="H233" s="18"/>
      <c r="I233" s="79">
        <f>мар.25!I233+F233-E233</f>
        <v>0</v>
      </c>
      <c r="K233" s="77">
        <v>217</v>
      </c>
      <c r="L233" s="78" t="b">
        <f t="shared" si="3"/>
        <v>1</v>
      </c>
    </row>
    <row r="234" spans="1:12" x14ac:dyDescent="0.25">
      <c r="A234" s="8"/>
      <c r="B234" s="16" t="s">
        <v>32</v>
      </c>
      <c r="C234" s="14"/>
      <c r="D234" s="25"/>
      <c r="E234" s="29">
        <v>1250</v>
      </c>
      <c r="F234" s="80">
        <v>1250</v>
      </c>
      <c r="G234" s="18" t="s">
        <v>532</v>
      </c>
      <c r="H234" s="18" t="s">
        <v>533</v>
      </c>
      <c r="I234" s="79">
        <f>мар.25!I234+F234-E234</f>
        <v>0</v>
      </c>
      <c r="K234" s="77"/>
      <c r="L234" s="78"/>
    </row>
    <row r="235" spans="1:12" x14ac:dyDescent="0.25">
      <c r="A235" s="8"/>
      <c r="B235" s="16">
        <v>218</v>
      </c>
      <c r="C235" s="14"/>
      <c r="D235" s="25"/>
      <c r="E235" s="29">
        <v>1250</v>
      </c>
      <c r="F235" s="80">
        <v>2500</v>
      </c>
      <c r="G235" s="18" t="s">
        <v>451</v>
      </c>
      <c r="H235" s="18" t="s">
        <v>444</v>
      </c>
      <c r="I235" s="79">
        <f>мар.25!I235+F235-E235</f>
        <v>0</v>
      </c>
      <c r="K235" s="77">
        <v>218</v>
      </c>
      <c r="L235" s="78" t="b">
        <f t="shared" si="3"/>
        <v>1</v>
      </c>
    </row>
    <row r="236" spans="1:12" x14ac:dyDescent="0.25">
      <c r="A236" s="8"/>
      <c r="B236" s="16">
        <v>219</v>
      </c>
      <c r="C236" s="14"/>
      <c r="D236" s="25"/>
      <c r="E236" s="29">
        <v>1250</v>
      </c>
      <c r="F236" s="80"/>
      <c r="G236" s="18"/>
      <c r="H236" s="18"/>
      <c r="I236" s="79">
        <f>мар.25!I236+F236-E236</f>
        <v>-5000</v>
      </c>
      <c r="K236" s="77">
        <v>219</v>
      </c>
      <c r="L236" s="78" t="b">
        <f t="shared" si="3"/>
        <v>1</v>
      </c>
    </row>
    <row r="237" spans="1:12" x14ac:dyDescent="0.25">
      <c r="A237" s="8"/>
      <c r="B237" s="16">
        <v>220</v>
      </c>
      <c r="C237" s="14"/>
      <c r="D237" s="25"/>
      <c r="E237" s="29">
        <v>1250</v>
      </c>
      <c r="F237" s="80"/>
      <c r="G237" s="18"/>
      <c r="H237" s="18"/>
      <c r="I237" s="79">
        <f>мар.25!I237+F237-E237</f>
        <v>-5000</v>
      </c>
      <c r="K237" s="77">
        <v>220</v>
      </c>
      <c r="L237" s="78" t="b">
        <f t="shared" si="3"/>
        <v>1</v>
      </c>
    </row>
    <row r="238" spans="1:12" x14ac:dyDescent="0.25">
      <c r="A238" s="8"/>
      <c r="B238" s="16">
        <v>221</v>
      </c>
      <c r="C238" s="14"/>
      <c r="D238" s="25"/>
      <c r="E238" s="29">
        <v>1250</v>
      </c>
      <c r="F238" s="80"/>
      <c r="G238" s="18"/>
      <c r="H238" s="18"/>
      <c r="I238" s="79">
        <f>мар.25!I238+F238-E238</f>
        <v>10000</v>
      </c>
      <c r="K238" s="77">
        <v>221</v>
      </c>
      <c r="L238" s="78" t="b">
        <f t="shared" si="3"/>
        <v>1</v>
      </c>
    </row>
    <row r="239" spans="1:12" x14ac:dyDescent="0.25">
      <c r="A239" s="8"/>
      <c r="B239" s="16">
        <v>222</v>
      </c>
      <c r="C239" s="14"/>
      <c r="D239" s="25"/>
      <c r="E239" s="29">
        <v>1250</v>
      </c>
      <c r="F239" s="80"/>
      <c r="G239" s="18"/>
      <c r="H239" s="18"/>
      <c r="I239" s="79">
        <f>мар.25!I239+F239-E239</f>
        <v>-5000</v>
      </c>
      <c r="K239" s="77">
        <v>222</v>
      </c>
      <c r="L239" s="78" t="b">
        <f t="shared" si="3"/>
        <v>1</v>
      </c>
    </row>
    <row r="240" spans="1:12" x14ac:dyDescent="0.25">
      <c r="A240" s="8"/>
      <c r="B240" s="16">
        <v>223</v>
      </c>
      <c r="C240" s="14"/>
      <c r="D240" s="25"/>
      <c r="E240" s="29">
        <v>1250</v>
      </c>
      <c r="F240" s="80"/>
      <c r="G240" s="18"/>
      <c r="H240" s="18"/>
      <c r="I240" s="79">
        <f>мар.25!I240+F240-E240</f>
        <v>-5000</v>
      </c>
      <c r="K240" s="77">
        <v>223</v>
      </c>
      <c r="L240" s="78" t="b">
        <f t="shared" si="3"/>
        <v>1</v>
      </c>
    </row>
    <row r="241" spans="1:12" x14ac:dyDescent="0.25">
      <c r="A241" s="8"/>
      <c r="B241" s="16">
        <v>224</v>
      </c>
      <c r="C241" s="14"/>
      <c r="D241" s="25"/>
      <c r="E241" s="29">
        <v>1250</v>
      </c>
      <c r="F241" s="80"/>
      <c r="G241" s="18"/>
      <c r="H241" s="18"/>
      <c r="I241" s="79">
        <f>мар.25!I241+F241-E241</f>
        <v>-5000</v>
      </c>
      <c r="K241" s="77">
        <v>224</v>
      </c>
      <c r="L241" s="78" t="b">
        <f t="shared" si="3"/>
        <v>1</v>
      </c>
    </row>
    <row r="242" spans="1:12" x14ac:dyDescent="0.25">
      <c r="A242" s="8"/>
      <c r="B242" s="16">
        <v>225</v>
      </c>
      <c r="C242" s="14"/>
      <c r="D242" s="25"/>
      <c r="E242" s="29">
        <v>1250</v>
      </c>
      <c r="F242" s="80">
        <v>1250</v>
      </c>
      <c r="G242" s="18" t="s">
        <v>441</v>
      </c>
      <c r="H242" s="18" t="s">
        <v>439</v>
      </c>
      <c r="I242" s="79">
        <f>мар.25!I242+F242-E242</f>
        <v>0</v>
      </c>
      <c r="K242" s="77">
        <v>225</v>
      </c>
      <c r="L242" s="78" t="b">
        <f t="shared" si="3"/>
        <v>1</v>
      </c>
    </row>
    <row r="243" spans="1:12" x14ac:dyDescent="0.25">
      <c r="A243" s="8"/>
      <c r="B243" s="16">
        <v>226</v>
      </c>
      <c r="C243" s="14"/>
      <c r="D243" s="25"/>
      <c r="E243" s="29">
        <v>1250</v>
      </c>
      <c r="F243" s="80">
        <v>3750</v>
      </c>
      <c r="G243" s="18" t="s">
        <v>520</v>
      </c>
      <c r="H243" s="18" t="s">
        <v>518</v>
      </c>
      <c r="I243" s="79">
        <f>мар.25!I243+F243-E243</f>
        <v>2500</v>
      </c>
      <c r="K243" s="77">
        <v>226</v>
      </c>
      <c r="L243" s="78" t="b">
        <f t="shared" si="3"/>
        <v>1</v>
      </c>
    </row>
    <row r="244" spans="1:12" x14ac:dyDescent="0.25">
      <c r="A244" s="8"/>
      <c r="B244" s="16">
        <v>227</v>
      </c>
      <c r="C244" s="14"/>
      <c r="D244" s="25"/>
      <c r="E244" s="29">
        <v>1250</v>
      </c>
      <c r="F244" s="80"/>
      <c r="G244" s="18"/>
      <c r="H244" s="18"/>
      <c r="I244" s="79">
        <f>мар.25!I244+F244-E244</f>
        <v>-5000</v>
      </c>
      <c r="K244" s="77">
        <v>227</v>
      </c>
      <c r="L244" s="78" t="b">
        <f t="shared" si="3"/>
        <v>1</v>
      </c>
    </row>
    <row r="245" spans="1:12" x14ac:dyDescent="0.25">
      <c r="A245" s="8"/>
      <c r="B245" s="16">
        <v>228</v>
      </c>
      <c r="C245" s="14"/>
      <c r="D245" s="25"/>
      <c r="E245" s="29">
        <v>1250</v>
      </c>
      <c r="F245" s="80"/>
      <c r="G245" s="18"/>
      <c r="H245" s="18"/>
      <c r="I245" s="79">
        <f>мар.25!I245+F245-E245</f>
        <v>-5000</v>
      </c>
      <c r="K245" s="77">
        <v>228</v>
      </c>
      <c r="L245" s="78" t="b">
        <f t="shared" si="3"/>
        <v>1</v>
      </c>
    </row>
    <row r="246" spans="1:12" x14ac:dyDescent="0.25">
      <c r="A246" s="8"/>
      <c r="B246" s="16">
        <v>229</v>
      </c>
      <c r="C246" s="14"/>
      <c r="D246" s="25"/>
      <c r="E246" s="29">
        <v>1250</v>
      </c>
      <c r="F246" s="80"/>
      <c r="G246" s="18"/>
      <c r="H246" s="18"/>
      <c r="I246" s="79">
        <f>мар.25!I246+F246-E246</f>
        <v>0</v>
      </c>
      <c r="K246" s="77">
        <v>229</v>
      </c>
      <c r="L246" s="78" t="b">
        <f t="shared" si="3"/>
        <v>1</v>
      </c>
    </row>
    <row r="247" spans="1:12" x14ac:dyDescent="0.25">
      <c r="A247" s="8"/>
      <c r="B247" s="16">
        <v>230</v>
      </c>
      <c r="C247" s="14"/>
      <c r="D247" s="25"/>
      <c r="E247" s="29">
        <v>1250</v>
      </c>
      <c r="F247" s="80"/>
      <c r="G247" s="18"/>
      <c r="H247" s="18"/>
      <c r="I247" s="79">
        <f>мар.25!I247+F247-E247</f>
        <v>-5000</v>
      </c>
      <c r="K247" s="77">
        <v>230</v>
      </c>
      <c r="L247" s="78" t="b">
        <f t="shared" si="3"/>
        <v>1</v>
      </c>
    </row>
    <row r="248" spans="1:12" x14ac:dyDescent="0.25">
      <c r="A248" s="8"/>
      <c r="B248" s="16">
        <v>231</v>
      </c>
      <c r="C248" s="14"/>
      <c r="D248" s="25"/>
      <c r="E248" s="29">
        <v>1250</v>
      </c>
      <c r="F248" s="80"/>
      <c r="G248" s="18"/>
      <c r="H248" s="18"/>
      <c r="I248" s="79">
        <f>мар.25!I248+F248-E248</f>
        <v>2500</v>
      </c>
      <c r="K248" s="77">
        <v>231</v>
      </c>
      <c r="L248" s="78" t="b">
        <f t="shared" si="3"/>
        <v>1</v>
      </c>
    </row>
    <row r="249" spans="1:12" x14ac:dyDescent="0.25">
      <c r="A249" s="8"/>
      <c r="B249" s="16">
        <v>232</v>
      </c>
      <c r="C249" s="14"/>
      <c r="D249" s="25"/>
      <c r="E249" s="29">
        <v>1250</v>
      </c>
      <c r="F249" s="80"/>
      <c r="G249" s="18"/>
      <c r="H249" s="18"/>
      <c r="I249" s="79">
        <f>мар.25!I249+F249-E249</f>
        <v>-1250</v>
      </c>
      <c r="K249" s="77">
        <v>232</v>
      </c>
      <c r="L249" s="78" t="b">
        <f t="shared" si="3"/>
        <v>1</v>
      </c>
    </row>
    <row r="250" spans="1:12" x14ac:dyDescent="0.25">
      <c r="A250" s="8"/>
      <c r="B250" s="16">
        <v>233</v>
      </c>
      <c r="C250" s="64"/>
      <c r="D250" s="25"/>
      <c r="E250" s="29">
        <v>1250</v>
      </c>
      <c r="F250" s="80">
        <v>1250</v>
      </c>
      <c r="G250" s="18" t="s">
        <v>467</v>
      </c>
      <c r="H250" s="18" t="s">
        <v>465</v>
      </c>
      <c r="I250" s="79">
        <f>мар.25!I250+F250-E250</f>
        <v>0</v>
      </c>
      <c r="K250" s="77">
        <v>233</v>
      </c>
      <c r="L250" s="78" t="b">
        <f t="shared" si="3"/>
        <v>1</v>
      </c>
    </row>
    <row r="251" spans="1:12" x14ac:dyDescent="0.25">
      <c r="A251" s="10"/>
      <c r="B251" s="16">
        <v>234</v>
      </c>
      <c r="C251" s="14"/>
      <c r="D251" s="25"/>
      <c r="E251" s="29">
        <v>1250</v>
      </c>
      <c r="F251" s="80">
        <v>1250</v>
      </c>
      <c r="G251" s="18" t="s">
        <v>417</v>
      </c>
      <c r="H251" s="18" t="s">
        <v>416</v>
      </c>
      <c r="I251" s="79">
        <f>мар.25!I251+F251-E251</f>
        <v>0</v>
      </c>
      <c r="K251" s="77">
        <v>234</v>
      </c>
      <c r="L251" s="78" t="b">
        <f t="shared" si="3"/>
        <v>1</v>
      </c>
    </row>
    <row r="252" spans="1:12" x14ac:dyDescent="0.25">
      <c r="A252" s="8"/>
      <c r="B252" s="16">
        <v>235</v>
      </c>
      <c r="C252" s="14"/>
      <c r="D252" s="25"/>
      <c r="E252" s="29">
        <v>1250</v>
      </c>
      <c r="F252" s="80"/>
      <c r="G252" s="18"/>
      <c r="H252" s="18"/>
      <c r="I252" s="79">
        <f>мар.25!I252+F252-E252</f>
        <v>-5000</v>
      </c>
      <c r="K252" s="77">
        <v>235</v>
      </c>
      <c r="L252" s="78" t="b">
        <f t="shared" si="3"/>
        <v>1</v>
      </c>
    </row>
    <row r="253" spans="1:12" x14ac:dyDescent="0.25">
      <c r="A253" s="8"/>
      <c r="B253" s="16">
        <v>236</v>
      </c>
      <c r="C253" s="14"/>
      <c r="D253" s="25"/>
      <c r="E253" s="29">
        <v>1250</v>
      </c>
      <c r="F253" s="80">
        <v>4500</v>
      </c>
      <c r="G253" s="18" t="s">
        <v>463</v>
      </c>
      <c r="H253" s="18" t="s">
        <v>454</v>
      </c>
      <c r="I253" s="79">
        <f>мар.25!I253+F253-E253</f>
        <v>-500</v>
      </c>
      <c r="K253" s="77">
        <v>236</v>
      </c>
      <c r="L253" s="78" t="b">
        <f t="shared" si="3"/>
        <v>1</v>
      </c>
    </row>
    <row r="254" spans="1:12" x14ac:dyDescent="0.25">
      <c r="A254" s="8"/>
      <c r="B254" s="16">
        <v>237</v>
      </c>
      <c r="C254" s="14"/>
      <c r="D254" s="25"/>
      <c r="E254" s="29">
        <v>1250</v>
      </c>
      <c r="F254" s="80"/>
      <c r="G254" s="18"/>
      <c r="H254" s="18"/>
      <c r="I254" s="79">
        <f>мар.25!I254+F254-E254</f>
        <v>-5000</v>
      </c>
      <c r="J254" s="125"/>
      <c r="K254" s="77">
        <v>237</v>
      </c>
      <c r="L254" s="78" t="b">
        <f t="shared" si="3"/>
        <v>1</v>
      </c>
    </row>
    <row r="255" spans="1:12" x14ac:dyDescent="0.25">
      <c r="A255" s="8"/>
      <c r="B255" s="16">
        <v>238</v>
      </c>
      <c r="C255" s="14"/>
      <c r="D255" s="25"/>
      <c r="E255" s="29">
        <v>1250</v>
      </c>
      <c r="F255" s="80">
        <v>2500</v>
      </c>
      <c r="G255" s="18" t="s">
        <v>450</v>
      </c>
      <c r="H255" s="18" t="s">
        <v>444</v>
      </c>
      <c r="I255" s="79">
        <f>мар.25!I255+F255-E255</f>
        <v>0</v>
      </c>
      <c r="K255" s="77">
        <v>238</v>
      </c>
      <c r="L255" s="78" t="b">
        <f t="shared" si="3"/>
        <v>1</v>
      </c>
    </row>
    <row r="256" spans="1:12" x14ac:dyDescent="0.25">
      <c r="A256" s="8"/>
      <c r="B256" s="16">
        <v>239</v>
      </c>
      <c r="C256" s="14"/>
      <c r="D256" s="25"/>
      <c r="E256" s="29">
        <v>1250</v>
      </c>
      <c r="F256" s="80"/>
      <c r="G256" s="18"/>
      <c r="H256" s="18"/>
      <c r="I256" s="79">
        <f>мар.25!I256+F256-E256</f>
        <v>-5000</v>
      </c>
      <c r="K256" s="77">
        <v>239</v>
      </c>
      <c r="L256" s="78" t="b">
        <f t="shared" si="3"/>
        <v>1</v>
      </c>
    </row>
    <row r="257" spans="1:12" x14ac:dyDescent="0.25">
      <c r="A257" s="8"/>
      <c r="B257" s="16">
        <v>240</v>
      </c>
      <c r="C257" s="14"/>
      <c r="D257" s="25"/>
      <c r="E257" s="29">
        <v>1250</v>
      </c>
      <c r="F257" s="80">
        <v>2500</v>
      </c>
      <c r="G257" s="18" t="s">
        <v>482</v>
      </c>
      <c r="H257" s="18" t="s">
        <v>478</v>
      </c>
      <c r="I257" s="79">
        <f>мар.25!I257+F257-E257</f>
        <v>2500</v>
      </c>
      <c r="K257" s="77">
        <v>240</v>
      </c>
      <c r="L257" s="78" t="b">
        <f t="shared" si="3"/>
        <v>1</v>
      </c>
    </row>
    <row r="258" spans="1:12" x14ac:dyDescent="0.25">
      <c r="A258" s="8"/>
      <c r="B258" s="16">
        <v>241</v>
      </c>
      <c r="C258" s="14"/>
      <c r="D258" s="25"/>
      <c r="E258" s="29"/>
      <c r="F258" s="80"/>
      <c r="G258" s="18"/>
      <c r="H258" s="18"/>
      <c r="I258" s="79">
        <f>мар.25!I258+F258-E258</f>
        <v>0</v>
      </c>
      <c r="K258" s="77">
        <v>241</v>
      </c>
      <c r="L258" s="78" t="b">
        <f t="shared" si="3"/>
        <v>1</v>
      </c>
    </row>
    <row r="259" spans="1:12" x14ac:dyDescent="0.25">
      <c r="A259" s="8"/>
      <c r="B259" s="16">
        <v>242</v>
      </c>
      <c r="C259" s="14"/>
      <c r="D259" s="25"/>
      <c r="E259" s="29">
        <v>1250</v>
      </c>
      <c r="F259" s="80"/>
      <c r="G259" s="18"/>
      <c r="H259" s="18"/>
      <c r="I259" s="79">
        <f>мар.25!I259+F259-E259</f>
        <v>-5000</v>
      </c>
      <c r="J259" s="126"/>
      <c r="K259" s="77">
        <v>242</v>
      </c>
      <c r="L259" s="78" t="b">
        <f t="shared" si="3"/>
        <v>1</v>
      </c>
    </row>
    <row r="260" spans="1:12" x14ac:dyDescent="0.25">
      <c r="A260" s="8"/>
      <c r="B260" s="16">
        <v>243</v>
      </c>
      <c r="C260" s="14"/>
      <c r="D260" s="25"/>
      <c r="E260" s="29">
        <v>1250</v>
      </c>
      <c r="F260" s="80"/>
      <c r="G260" s="18"/>
      <c r="H260" s="18"/>
      <c r="I260" s="79">
        <f>мар.25!I260+F260-E260</f>
        <v>-5000</v>
      </c>
      <c r="K260" s="77">
        <v>243</v>
      </c>
      <c r="L260" s="78" t="b">
        <f t="shared" si="3"/>
        <v>1</v>
      </c>
    </row>
    <row r="261" spans="1:12" x14ac:dyDescent="0.25">
      <c r="A261" s="8"/>
      <c r="B261" s="16">
        <v>244</v>
      </c>
      <c r="C261" s="14"/>
      <c r="D261" s="25"/>
      <c r="E261" s="29">
        <v>1250</v>
      </c>
      <c r="F261" s="80"/>
      <c r="G261" s="18"/>
      <c r="H261" s="18"/>
      <c r="I261" s="79">
        <f>мар.25!I261+F261-E261</f>
        <v>-5000</v>
      </c>
      <c r="K261" s="77">
        <v>244</v>
      </c>
      <c r="L261" s="78" t="b">
        <f t="shared" si="3"/>
        <v>1</v>
      </c>
    </row>
    <row r="262" spans="1:12" x14ac:dyDescent="0.25">
      <c r="A262" s="8"/>
      <c r="B262" s="16">
        <v>245</v>
      </c>
      <c r="C262" s="14"/>
      <c r="D262" s="25"/>
      <c r="E262" s="29">
        <v>1250</v>
      </c>
      <c r="F262" s="80"/>
      <c r="G262" s="18"/>
      <c r="H262" s="18"/>
      <c r="I262" s="79">
        <f>мар.25!I262+F262-E262</f>
        <v>-5000</v>
      </c>
      <c r="K262" s="77">
        <v>245</v>
      </c>
      <c r="L262" s="78" t="b">
        <f t="shared" si="3"/>
        <v>1</v>
      </c>
    </row>
    <row r="263" spans="1:12" x14ac:dyDescent="0.25">
      <c r="A263" s="8"/>
      <c r="B263" s="16">
        <v>246</v>
      </c>
      <c r="C263" s="14"/>
      <c r="D263" s="25"/>
      <c r="E263" s="29">
        <v>1250</v>
      </c>
      <c r="F263" s="80">
        <v>1250</v>
      </c>
      <c r="G263" s="18" t="s">
        <v>504</v>
      </c>
      <c r="H263" s="18" t="s">
        <v>502</v>
      </c>
      <c r="I263" s="79">
        <f>мар.25!I263+F263-E263</f>
        <v>0</v>
      </c>
      <c r="K263" s="77">
        <v>246</v>
      </c>
      <c r="L263" s="78" t="b">
        <f t="shared" si="3"/>
        <v>1</v>
      </c>
    </row>
    <row r="264" spans="1:12" x14ac:dyDescent="0.25">
      <c r="A264" s="8"/>
      <c r="B264" s="16">
        <v>247</v>
      </c>
      <c r="C264" s="14"/>
      <c r="D264" s="25"/>
      <c r="E264" s="29">
        <v>1250</v>
      </c>
      <c r="F264" s="80">
        <v>1250</v>
      </c>
      <c r="G264" s="18" t="s">
        <v>389</v>
      </c>
      <c r="H264" s="18" t="s">
        <v>388</v>
      </c>
      <c r="I264" s="79">
        <f>мар.25!I264+F264-E264</f>
        <v>0</v>
      </c>
      <c r="K264" s="77">
        <v>247</v>
      </c>
      <c r="L264" s="78" t="b">
        <f t="shared" si="3"/>
        <v>1</v>
      </c>
    </row>
    <row r="265" spans="1:12" x14ac:dyDescent="0.25">
      <c r="A265" s="8"/>
      <c r="B265" s="16">
        <v>248</v>
      </c>
      <c r="C265" s="14"/>
      <c r="D265" s="25"/>
      <c r="E265" s="29">
        <v>1250</v>
      </c>
      <c r="F265" s="80">
        <v>1250</v>
      </c>
      <c r="G265" s="18" t="s">
        <v>487</v>
      </c>
      <c r="H265" s="18" t="s">
        <v>485</v>
      </c>
      <c r="I265" s="79">
        <f>мар.25!I265+F265-E265</f>
        <v>-1250</v>
      </c>
      <c r="K265" s="77">
        <v>248</v>
      </c>
      <c r="L265" s="78" t="b">
        <f t="shared" si="3"/>
        <v>1</v>
      </c>
    </row>
    <row r="266" spans="1:12" x14ac:dyDescent="0.25">
      <c r="A266" s="8"/>
      <c r="B266" s="16">
        <v>249</v>
      </c>
      <c r="C266" s="14"/>
      <c r="D266" s="25"/>
      <c r="E266" s="29">
        <v>1250</v>
      </c>
      <c r="F266" s="80">
        <v>1250</v>
      </c>
      <c r="G266" s="18" t="s">
        <v>488</v>
      </c>
      <c r="H266" s="18" t="s">
        <v>485</v>
      </c>
      <c r="I266" s="79">
        <f>мар.25!I266+F266-E266</f>
        <v>-1250</v>
      </c>
      <c r="K266" s="77">
        <v>249</v>
      </c>
      <c r="L266" s="78" t="b">
        <f t="shared" si="3"/>
        <v>1</v>
      </c>
    </row>
    <row r="267" spans="1:12" x14ac:dyDescent="0.25">
      <c r="A267" s="8"/>
      <c r="B267" s="16">
        <v>250</v>
      </c>
      <c r="C267" s="14"/>
      <c r="D267" s="25"/>
      <c r="E267" s="29">
        <v>1250</v>
      </c>
      <c r="F267" s="80"/>
      <c r="G267" s="18"/>
      <c r="H267" s="18"/>
      <c r="I267" s="79">
        <f>мар.25!I267+F267-E267</f>
        <v>-5000</v>
      </c>
      <c r="K267" s="77">
        <v>250</v>
      </c>
      <c r="L267" s="78" t="b">
        <f t="shared" si="3"/>
        <v>1</v>
      </c>
    </row>
    <row r="268" spans="1:12" x14ac:dyDescent="0.25">
      <c r="A268" s="8"/>
      <c r="B268" s="16" t="s">
        <v>36</v>
      </c>
      <c r="C268" s="64"/>
      <c r="D268" s="25"/>
      <c r="E268" s="29">
        <v>1250</v>
      </c>
      <c r="F268" s="80"/>
      <c r="G268" s="18"/>
      <c r="H268" s="18"/>
      <c r="I268" s="79">
        <f>мар.25!I268+F268-E268</f>
        <v>-5000</v>
      </c>
      <c r="K268" s="77"/>
      <c r="L268" s="78"/>
    </row>
    <row r="269" spans="1:12" x14ac:dyDescent="0.25">
      <c r="A269" s="8"/>
      <c r="B269" s="16">
        <v>251</v>
      </c>
      <c r="C269" s="64"/>
      <c r="D269" s="25"/>
      <c r="E269" s="29">
        <v>1250</v>
      </c>
      <c r="F269" s="80">
        <v>1250</v>
      </c>
      <c r="G269" s="18" t="s">
        <v>505</v>
      </c>
      <c r="H269" s="18" t="s">
        <v>502</v>
      </c>
      <c r="I269" s="79">
        <f>мар.25!I269+F269-E269</f>
        <v>0</v>
      </c>
      <c r="K269" s="77">
        <v>251</v>
      </c>
      <c r="L269" s="78" t="b">
        <f t="shared" si="3"/>
        <v>1</v>
      </c>
    </row>
    <row r="270" spans="1:12" x14ac:dyDescent="0.25">
      <c r="A270" s="10"/>
      <c r="B270" s="16">
        <v>252</v>
      </c>
      <c r="C270" s="14"/>
      <c r="D270" s="25"/>
      <c r="E270" s="29">
        <v>1250</v>
      </c>
      <c r="F270" s="80">
        <v>175</v>
      </c>
      <c r="G270" s="18" t="s">
        <v>524</v>
      </c>
      <c r="H270" s="18" t="s">
        <v>525</v>
      </c>
      <c r="I270" s="79">
        <f>мар.25!I270+F270-E270</f>
        <v>-1075</v>
      </c>
      <c r="K270" s="77">
        <v>252</v>
      </c>
      <c r="L270" s="78" t="b">
        <f t="shared" si="3"/>
        <v>1</v>
      </c>
    </row>
    <row r="271" spans="1:12" x14ac:dyDescent="0.25">
      <c r="A271" s="8"/>
      <c r="B271" s="16">
        <v>253</v>
      </c>
      <c r="C271" s="14"/>
      <c r="D271" s="25"/>
      <c r="E271" s="29">
        <v>1250</v>
      </c>
      <c r="F271" s="80"/>
      <c r="G271" s="18"/>
      <c r="H271" s="18"/>
      <c r="I271" s="79">
        <f>мар.25!I271+F271-E271</f>
        <v>-5000</v>
      </c>
      <c r="K271" s="77">
        <v>253</v>
      </c>
      <c r="L271" s="78" t="b">
        <f t="shared" si="3"/>
        <v>1</v>
      </c>
    </row>
    <row r="272" spans="1:12" x14ac:dyDescent="0.25">
      <c r="A272" s="8"/>
      <c r="B272" s="16">
        <v>254</v>
      </c>
      <c r="C272" s="14"/>
      <c r="D272" s="25"/>
      <c r="E272" s="29">
        <v>1250</v>
      </c>
      <c r="F272" s="80"/>
      <c r="G272" s="18"/>
      <c r="H272" s="18"/>
      <c r="I272" s="79">
        <f>мар.25!I272+F272-E272</f>
        <v>-5000</v>
      </c>
      <c r="K272" s="77">
        <v>254</v>
      </c>
      <c r="L272" s="78" t="b">
        <f t="shared" si="3"/>
        <v>1</v>
      </c>
    </row>
    <row r="273" spans="1:12" x14ac:dyDescent="0.25">
      <c r="A273" s="8"/>
      <c r="B273" s="16">
        <v>255</v>
      </c>
      <c r="C273" s="14"/>
      <c r="D273" s="25"/>
      <c r="E273" s="29">
        <v>1250</v>
      </c>
      <c r="F273" s="80">
        <v>1250</v>
      </c>
      <c r="G273" s="18" t="s">
        <v>477</v>
      </c>
      <c r="H273" s="18" t="s">
        <v>478</v>
      </c>
      <c r="I273" s="79">
        <f>мар.25!I273+F273-E273</f>
        <v>0</v>
      </c>
      <c r="K273" s="77">
        <v>255</v>
      </c>
      <c r="L273" s="78" t="b">
        <f t="shared" ref="L273:L337" si="4">B273=K273</f>
        <v>1</v>
      </c>
    </row>
    <row r="274" spans="1:12" x14ac:dyDescent="0.25">
      <c r="A274" s="8"/>
      <c r="B274" s="16">
        <v>256</v>
      </c>
      <c r="C274" s="14"/>
      <c r="D274" s="25"/>
      <c r="E274" s="29">
        <v>1250</v>
      </c>
      <c r="F274" s="80">
        <v>1250</v>
      </c>
      <c r="G274" s="18" t="s">
        <v>418</v>
      </c>
      <c r="H274" s="18" t="s">
        <v>416</v>
      </c>
      <c r="I274" s="79">
        <f>мар.25!I274+F274-E274</f>
        <v>-1250</v>
      </c>
      <c r="K274" s="77">
        <v>256</v>
      </c>
      <c r="L274" s="78" t="b">
        <f t="shared" si="4"/>
        <v>1</v>
      </c>
    </row>
    <row r="275" spans="1:12" x14ac:dyDescent="0.25">
      <c r="A275" s="10"/>
      <c r="B275" s="16">
        <v>257</v>
      </c>
      <c r="C275" s="14"/>
      <c r="D275" s="25"/>
      <c r="E275" s="29">
        <v>1250</v>
      </c>
      <c r="F275" s="80"/>
      <c r="G275" s="18"/>
      <c r="H275" s="18"/>
      <c r="I275" s="79">
        <f>мар.25!I275+F275-E275</f>
        <v>-1250</v>
      </c>
      <c r="K275" s="77">
        <v>257</v>
      </c>
      <c r="L275" s="78" t="b">
        <f t="shared" si="4"/>
        <v>1</v>
      </c>
    </row>
    <row r="276" spans="1:12" x14ac:dyDescent="0.25">
      <c r="A276" s="8"/>
      <c r="B276" s="16">
        <v>258</v>
      </c>
      <c r="C276" s="14"/>
      <c r="D276" s="25"/>
      <c r="E276" s="29">
        <v>1250</v>
      </c>
      <c r="F276" s="80">
        <v>3750</v>
      </c>
      <c r="G276" s="18" t="s">
        <v>519</v>
      </c>
      <c r="H276" s="18" t="s">
        <v>518</v>
      </c>
      <c r="I276" s="79">
        <f>мар.25!I276+F276-E276</f>
        <v>2500</v>
      </c>
      <c r="K276" s="77">
        <v>258</v>
      </c>
      <c r="L276" s="78" t="b">
        <f t="shared" si="4"/>
        <v>1</v>
      </c>
    </row>
    <row r="277" spans="1:12" x14ac:dyDescent="0.25">
      <c r="A277" s="8"/>
      <c r="B277" s="16">
        <v>259</v>
      </c>
      <c r="C277" s="14"/>
      <c r="D277" s="25"/>
      <c r="E277" s="29">
        <v>1250</v>
      </c>
      <c r="F277" s="80"/>
      <c r="G277" s="18"/>
      <c r="H277" s="18"/>
      <c r="I277" s="79">
        <f>мар.25!I277+F277-E277</f>
        <v>-5000</v>
      </c>
      <c r="K277" s="77">
        <v>259</v>
      </c>
      <c r="L277" s="78" t="b">
        <f t="shared" si="4"/>
        <v>1</v>
      </c>
    </row>
    <row r="278" spans="1:12" x14ac:dyDescent="0.25">
      <c r="A278" s="8"/>
      <c r="B278" s="16">
        <v>260</v>
      </c>
      <c r="C278" s="14"/>
      <c r="D278" s="25"/>
      <c r="E278" s="29">
        <v>1250</v>
      </c>
      <c r="F278" s="80">
        <v>3750</v>
      </c>
      <c r="G278" s="18" t="s">
        <v>432</v>
      </c>
      <c r="H278" s="18" t="s">
        <v>433</v>
      </c>
      <c r="I278" s="79">
        <f>мар.25!I278+F278-E278</f>
        <v>2500</v>
      </c>
      <c r="K278" s="77">
        <v>260</v>
      </c>
      <c r="L278" s="78" t="b">
        <f t="shared" si="4"/>
        <v>1</v>
      </c>
    </row>
    <row r="279" spans="1:12" x14ac:dyDescent="0.25">
      <c r="A279" s="8"/>
      <c r="B279" s="16">
        <v>261</v>
      </c>
      <c r="C279" s="64"/>
      <c r="D279" s="25"/>
      <c r="E279" s="29">
        <v>1250</v>
      </c>
      <c r="F279" s="80"/>
      <c r="G279" s="18"/>
      <c r="H279" s="18"/>
      <c r="I279" s="79">
        <f>мар.25!I279+F279-E279</f>
        <v>10000</v>
      </c>
      <c r="K279" s="77">
        <v>261</v>
      </c>
      <c r="L279" s="78" t="b">
        <f t="shared" si="4"/>
        <v>1</v>
      </c>
    </row>
    <row r="280" spans="1:12" x14ac:dyDescent="0.25">
      <c r="A280" s="10"/>
      <c r="B280" s="16">
        <v>262</v>
      </c>
      <c r="C280" s="45"/>
      <c r="D280" s="25"/>
      <c r="E280" s="29">
        <v>1250</v>
      </c>
      <c r="F280" s="80"/>
      <c r="G280" s="18"/>
      <c r="H280" s="18"/>
      <c r="I280" s="79">
        <f>мар.25!I280+F280-E280</f>
        <v>0</v>
      </c>
      <c r="K280" s="77">
        <v>262</v>
      </c>
      <c r="L280" s="78" t="b">
        <f t="shared" si="4"/>
        <v>1</v>
      </c>
    </row>
    <row r="281" spans="1:12" x14ac:dyDescent="0.25">
      <c r="A281" s="8"/>
      <c r="B281" s="16">
        <v>263</v>
      </c>
      <c r="C281" s="14"/>
      <c r="D281" s="25"/>
      <c r="E281" s="29"/>
      <c r="F281" s="80"/>
      <c r="G281" s="18"/>
      <c r="H281" s="18"/>
      <c r="I281" s="79">
        <f>мар.25!I281+F281-E281</f>
        <v>0</v>
      </c>
      <c r="K281" s="77">
        <v>263</v>
      </c>
      <c r="L281" s="78" t="b">
        <f t="shared" si="4"/>
        <v>1</v>
      </c>
    </row>
    <row r="282" spans="1:12" x14ac:dyDescent="0.25">
      <c r="A282" s="8"/>
      <c r="B282" s="16">
        <v>264</v>
      </c>
      <c r="C282" s="14"/>
      <c r="D282" s="25"/>
      <c r="E282" s="29">
        <v>1250</v>
      </c>
      <c r="F282" s="80"/>
      <c r="G282" s="18"/>
      <c r="H282" s="18"/>
      <c r="I282" s="79">
        <f>мар.25!I282+F282-E282</f>
        <v>-1250</v>
      </c>
      <c r="K282" s="77">
        <v>264</v>
      </c>
      <c r="L282" s="78" t="b">
        <f t="shared" si="4"/>
        <v>1</v>
      </c>
    </row>
    <row r="283" spans="1:12" x14ac:dyDescent="0.25">
      <c r="A283" s="8"/>
      <c r="B283" s="16">
        <v>265</v>
      </c>
      <c r="C283" s="14"/>
      <c r="D283" s="25"/>
      <c r="E283" s="29">
        <v>1250</v>
      </c>
      <c r="F283" s="80">
        <v>5000</v>
      </c>
      <c r="G283" s="18" t="s">
        <v>437</v>
      </c>
      <c r="H283" s="18" t="s">
        <v>433</v>
      </c>
      <c r="I283" s="79">
        <f>мар.25!I283+F283-E283</f>
        <v>0</v>
      </c>
      <c r="K283" s="77">
        <v>265</v>
      </c>
      <c r="L283" s="78" t="b">
        <f t="shared" si="4"/>
        <v>1</v>
      </c>
    </row>
    <row r="284" spans="1:12" x14ac:dyDescent="0.25">
      <c r="A284" s="8"/>
      <c r="B284" s="16">
        <v>266</v>
      </c>
      <c r="C284" s="14"/>
      <c r="D284" s="25"/>
      <c r="E284" s="29">
        <v>1250</v>
      </c>
      <c r="F284" s="80"/>
      <c r="G284" s="18"/>
      <c r="H284" s="18"/>
      <c r="I284" s="79">
        <f>мар.25!I284+F284-E284</f>
        <v>-5000</v>
      </c>
      <c r="K284" s="77">
        <v>266</v>
      </c>
      <c r="L284" s="78" t="b">
        <f t="shared" si="4"/>
        <v>1</v>
      </c>
    </row>
    <row r="285" spans="1:12" x14ac:dyDescent="0.25">
      <c r="A285" s="8"/>
      <c r="B285" s="16">
        <v>267</v>
      </c>
      <c r="C285" s="14"/>
      <c r="D285" s="25"/>
      <c r="E285" s="29">
        <v>1250</v>
      </c>
      <c r="F285" s="80"/>
      <c r="G285" s="18"/>
      <c r="H285" s="18"/>
      <c r="I285" s="79">
        <f>мар.25!I285+F285-E285</f>
        <v>-5000</v>
      </c>
      <c r="K285" s="77">
        <v>267</v>
      </c>
      <c r="L285" s="78" t="b">
        <f t="shared" si="4"/>
        <v>1</v>
      </c>
    </row>
    <row r="286" spans="1:12" x14ac:dyDescent="0.25">
      <c r="A286" s="8"/>
      <c r="B286" s="16">
        <v>268</v>
      </c>
      <c r="C286" s="14"/>
      <c r="D286" s="25"/>
      <c r="E286" s="29">
        <v>1250</v>
      </c>
      <c r="F286" s="80"/>
      <c r="G286" s="18"/>
      <c r="H286" s="18"/>
      <c r="I286" s="79">
        <f>мар.25!I286+F286-E286</f>
        <v>-5000</v>
      </c>
      <c r="K286" s="77">
        <v>268</v>
      </c>
      <c r="L286" s="78" t="b">
        <f t="shared" si="4"/>
        <v>1</v>
      </c>
    </row>
    <row r="287" spans="1:12" x14ac:dyDescent="0.25">
      <c r="A287" s="8"/>
      <c r="B287" s="16">
        <v>269</v>
      </c>
      <c r="C287" s="14"/>
      <c r="D287" s="25"/>
      <c r="E287" s="29">
        <v>1250</v>
      </c>
      <c r="F287" s="80">
        <v>1250</v>
      </c>
      <c r="G287" s="18" t="s">
        <v>461</v>
      </c>
      <c r="H287" s="18" t="s">
        <v>454</v>
      </c>
      <c r="I287" s="79">
        <f>мар.25!I287+F287-E287</f>
        <v>0</v>
      </c>
      <c r="K287" s="77">
        <v>269</v>
      </c>
      <c r="L287" s="78" t="b">
        <f t="shared" si="4"/>
        <v>1</v>
      </c>
    </row>
    <row r="288" spans="1:12" x14ac:dyDescent="0.25">
      <c r="A288" s="8"/>
      <c r="B288" s="16">
        <v>270</v>
      </c>
      <c r="C288" s="14"/>
      <c r="D288" s="25"/>
      <c r="E288" s="29">
        <v>1250</v>
      </c>
      <c r="F288" s="80">
        <v>1250</v>
      </c>
      <c r="G288" s="18" t="s">
        <v>491</v>
      </c>
      <c r="H288" s="18" t="s">
        <v>485</v>
      </c>
      <c r="I288" s="79">
        <f>мар.25!I288+F288-E288</f>
        <v>0</v>
      </c>
      <c r="K288" s="77">
        <v>270</v>
      </c>
      <c r="L288" s="78" t="b">
        <f t="shared" si="4"/>
        <v>1</v>
      </c>
    </row>
    <row r="289" spans="1:12" x14ac:dyDescent="0.25">
      <c r="A289" s="8"/>
      <c r="B289" s="16">
        <v>271</v>
      </c>
      <c r="C289" s="14"/>
      <c r="D289" s="25"/>
      <c r="E289" s="29">
        <v>1250</v>
      </c>
      <c r="F289" s="80">
        <v>2500</v>
      </c>
      <c r="G289" s="18" t="s">
        <v>472</v>
      </c>
      <c r="H289" s="18" t="s">
        <v>465</v>
      </c>
      <c r="I289" s="79">
        <f>мар.25!I289+F289-E289</f>
        <v>0</v>
      </c>
      <c r="K289" s="77">
        <v>271</v>
      </c>
      <c r="L289" s="78" t="b">
        <f t="shared" si="4"/>
        <v>1</v>
      </c>
    </row>
    <row r="290" spans="1:12" x14ac:dyDescent="0.25">
      <c r="A290" s="8"/>
      <c r="B290" s="16">
        <v>272</v>
      </c>
      <c r="C290" s="14"/>
      <c r="D290" s="25"/>
      <c r="E290" s="29">
        <v>1250</v>
      </c>
      <c r="F290" s="80"/>
      <c r="G290" s="18"/>
      <c r="H290" s="18"/>
      <c r="I290" s="79">
        <f>мар.25!I290+F290-E290</f>
        <v>-5000</v>
      </c>
      <c r="K290" s="77"/>
      <c r="L290" s="78"/>
    </row>
    <row r="291" spans="1:12" x14ac:dyDescent="0.25">
      <c r="A291" s="8"/>
      <c r="B291" s="16" t="s">
        <v>23</v>
      </c>
      <c r="C291" s="14"/>
      <c r="D291" s="25"/>
      <c r="E291" s="29">
        <v>1250</v>
      </c>
      <c r="F291" s="80"/>
      <c r="G291" s="18"/>
      <c r="H291" s="18"/>
      <c r="I291" s="79">
        <f>мар.25!I291+F291-E291</f>
        <v>-1300</v>
      </c>
      <c r="K291" s="77" t="s">
        <v>23</v>
      </c>
      <c r="L291" s="78" t="b">
        <f t="shared" si="4"/>
        <v>1</v>
      </c>
    </row>
    <row r="292" spans="1:12" x14ac:dyDescent="0.25">
      <c r="A292" s="8"/>
      <c r="B292" s="16">
        <v>273</v>
      </c>
      <c r="C292" s="14"/>
      <c r="D292" s="25"/>
      <c r="E292" s="29"/>
      <c r="F292" s="80"/>
      <c r="G292" s="18"/>
      <c r="H292" s="18"/>
      <c r="I292" s="79">
        <f>мар.25!I292+F292-E292</f>
        <v>0</v>
      </c>
      <c r="K292" s="77">
        <v>273</v>
      </c>
      <c r="L292" s="78" t="b">
        <f t="shared" si="4"/>
        <v>1</v>
      </c>
    </row>
    <row r="293" spans="1:12" x14ac:dyDescent="0.25">
      <c r="A293" s="8"/>
      <c r="B293" s="16">
        <v>274</v>
      </c>
      <c r="C293" s="14"/>
      <c r="D293" s="25"/>
      <c r="E293" s="29">
        <v>1250</v>
      </c>
      <c r="F293" s="80">
        <v>1250</v>
      </c>
      <c r="G293" s="18" t="s">
        <v>405</v>
      </c>
      <c r="H293" s="18" t="s">
        <v>400</v>
      </c>
      <c r="I293" s="79">
        <f>мар.25!I293+F293-E293</f>
        <v>0</v>
      </c>
      <c r="K293" s="77">
        <v>274</v>
      </c>
      <c r="L293" s="78" t="b">
        <f t="shared" si="4"/>
        <v>1</v>
      </c>
    </row>
    <row r="294" spans="1:12" x14ac:dyDescent="0.25">
      <c r="A294" s="8"/>
      <c r="B294" s="16">
        <v>275</v>
      </c>
      <c r="C294" s="14"/>
      <c r="D294" s="25"/>
      <c r="E294" s="29">
        <v>1250</v>
      </c>
      <c r="F294" s="80"/>
      <c r="G294" s="18"/>
      <c r="H294" s="18"/>
      <c r="I294" s="79">
        <f>мар.25!I294+F294-E294</f>
        <v>-5000</v>
      </c>
      <c r="K294" s="77">
        <v>275</v>
      </c>
      <c r="L294" s="78" t="b">
        <f t="shared" si="4"/>
        <v>1</v>
      </c>
    </row>
    <row r="295" spans="1:12" x14ac:dyDescent="0.25">
      <c r="A295" s="8"/>
      <c r="B295" s="16">
        <v>276</v>
      </c>
      <c r="C295" s="14"/>
      <c r="D295" s="25"/>
      <c r="E295" s="29">
        <v>1250</v>
      </c>
      <c r="F295" s="80">
        <v>2500</v>
      </c>
      <c r="G295" s="18" t="s">
        <v>511</v>
      </c>
      <c r="H295" s="18" t="s">
        <v>510</v>
      </c>
      <c r="I295" s="79">
        <f>мар.25!I295+F295-E295</f>
        <v>2500</v>
      </c>
      <c r="J295" s="126"/>
      <c r="K295" s="77">
        <v>276</v>
      </c>
      <c r="L295" s="78" t="b">
        <f t="shared" si="4"/>
        <v>1</v>
      </c>
    </row>
    <row r="296" spans="1:12" x14ac:dyDescent="0.25">
      <c r="A296" s="8"/>
      <c r="B296" s="16">
        <v>277</v>
      </c>
      <c r="C296" s="14"/>
      <c r="D296" s="25"/>
      <c r="E296" s="29">
        <v>1250</v>
      </c>
      <c r="F296" s="80"/>
      <c r="G296" s="18"/>
      <c r="H296" s="18"/>
      <c r="I296" s="79">
        <f>мар.25!I296+F296-E296</f>
        <v>-3750</v>
      </c>
      <c r="J296" s="126"/>
      <c r="K296" s="77">
        <v>277</v>
      </c>
      <c r="L296" s="78" t="b">
        <f t="shared" si="4"/>
        <v>1</v>
      </c>
    </row>
    <row r="297" spans="1:12" x14ac:dyDescent="0.25">
      <c r="A297" s="10"/>
      <c r="B297" s="16">
        <v>278</v>
      </c>
      <c r="C297" s="64"/>
      <c r="D297" s="25"/>
      <c r="E297" s="29">
        <v>1250</v>
      </c>
      <c r="F297" s="80"/>
      <c r="G297" s="18"/>
      <c r="H297" s="18"/>
      <c r="I297" s="79">
        <f>мар.25!I297+F297-E297</f>
        <v>-5000</v>
      </c>
      <c r="J297" s="126"/>
      <c r="K297" s="77">
        <v>278</v>
      </c>
      <c r="L297" s="78" t="b">
        <f t="shared" si="4"/>
        <v>1</v>
      </c>
    </row>
    <row r="298" spans="1:12" x14ac:dyDescent="0.25">
      <c r="A298" s="10"/>
      <c r="B298" s="16">
        <v>279</v>
      </c>
      <c r="C298" s="14"/>
      <c r="D298" s="25"/>
      <c r="E298" s="29">
        <v>1250</v>
      </c>
      <c r="F298" s="80"/>
      <c r="G298" s="18"/>
      <c r="H298" s="18"/>
      <c r="I298" s="79">
        <f>мар.25!I298+F298-E298</f>
        <v>-1250</v>
      </c>
      <c r="J298" s="126"/>
      <c r="K298" s="77">
        <v>279</v>
      </c>
      <c r="L298" s="78" t="b">
        <f t="shared" si="4"/>
        <v>1</v>
      </c>
    </row>
    <row r="299" spans="1:12" x14ac:dyDescent="0.25">
      <c r="A299" s="8"/>
      <c r="B299" s="16">
        <v>280</v>
      </c>
      <c r="C299" s="14"/>
      <c r="D299" s="25"/>
      <c r="E299" s="29">
        <v>1250</v>
      </c>
      <c r="F299" s="80">
        <v>2500</v>
      </c>
      <c r="G299" s="18" t="s">
        <v>546</v>
      </c>
      <c r="H299" s="18" t="s">
        <v>547</v>
      </c>
      <c r="I299" s="79">
        <f>мар.25!I299+F299-E299</f>
        <v>-1250</v>
      </c>
      <c r="J299" s="126"/>
      <c r="K299" s="77">
        <v>280</v>
      </c>
      <c r="L299" s="78" t="b">
        <f t="shared" si="4"/>
        <v>1</v>
      </c>
    </row>
    <row r="300" spans="1:12" x14ac:dyDescent="0.25">
      <c r="A300" s="8"/>
      <c r="B300" s="16">
        <v>281</v>
      </c>
      <c r="C300" s="64"/>
      <c r="D300" s="25"/>
      <c r="E300" s="29">
        <v>1250</v>
      </c>
      <c r="F300" s="80"/>
      <c r="G300" s="18"/>
      <c r="H300" s="18"/>
      <c r="I300" s="79">
        <f>мар.25!I300+F300-E300</f>
        <v>-2500</v>
      </c>
      <c r="J300" s="126"/>
      <c r="K300" s="77">
        <v>281</v>
      </c>
      <c r="L300" s="78" t="b">
        <f t="shared" si="4"/>
        <v>1</v>
      </c>
    </row>
    <row r="301" spans="1:12" x14ac:dyDescent="0.25">
      <c r="A301" s="10"/>
      <c r="B301" s="16">
        <v>282</v>
      </c>
      <c r="C301" s="14"/>
      <c r="D301" s="25"/>
      <c r="E301" s="29">
        <v>1250</v>
      </c>
      <c r="F301" s="80"/>
      <c r="G301" s="18"/>
      <c r="H301" s="18"/>
      <c r="I301" s="79">
        <f>мар.25!I301+F301-E301</f>
        <v>1000</v>
      </c>
      <c r="J301" s="126"/>
      <c r="K301" s="77">
        <v>282</v>
      </c>
      <c r="L301" s="78" t="b">
        <f t="shared" si="4"/>
        <v>1</v>
      </c>
    </row>
    <row r="302" spans="1:12" x14ac:dyDescent="0.25">
      <c r="A302" s="8"/>
      <c r="B302" s="16">
        <v>283</v>
      </c>
      <c r="C302" s="67"/>
      <c r="D302" s="25"/>
      <c r="E302" s="29">
        <v>1250</v>
      </c>
      <c r="F302" s="80"/>
      <c r="G302" s="18"/>
      <c r="H302" s="18"/>
      <c r="I302" s="79">
        <f>мар.25!I302+F302-E302</f>
        <v>-3750</v>
      </c>
      <c r="J302" s="126"/>
      <c r="K302" s="77">
        <v>283</v>
      </c>
      <c r="L302" s="78" t="b">
        <f t="shared" si="4"/>
        <v>1</v>
      </c>
    </row>
    <row r="303" spans="1:12" x14ac:dyDescent="0.25">
      <c r="A303" s="10"/>
      <c r="B303" s="16" t="s">
        <v>16</v>
      </c>
      <c r="C303" s="14"/>
      <c r="D303" s="25"/>
      <c r="E303" s="29">
        <v>1250</v>
      </c>
      <c r="F303" s="80"/>
      <c r="G303" s="18"/>
      <c r="H303" s="18"/>
      <c r="I303" s="79">
        <f>мар.25!I303+F303-E303</f>
        <v>-3500</v>
      </c>
      <c r="J303" s="126"/>
      <c r="K303" s="77" t="s">
        <v>16</v>
      </c>
      <c r="L303" s="78" t="b">
        <f t="shared" si="4"/>
        <v>1</v>
      </c>
    </row>
    <row r="304" spans="1:12" x14ac:dyDescent="0.25">
      <c r="A304" s="8"/>
      <c r="B304" s="16">
        <v>284</v>
      </c>
      <c r="C304" s="14"/>
      <c r="D304" s="25"/>
      <c r="E304" s="29"/>
      <c r="F304" s="80"/>
      <c r="G304" s="18"/>
      <c r="H304" s="18"/>
      <c r="I304" s="79">
        <f>мар.25!I304+F304-E304</f>
        <v>0</v>
      </c>
      <c r="J304" s="126"/>
      <c r="K304" s="77">
        <v>284</v>
      </c>
      <c r="L304" s="78" t="b">
        <f t="shared" si="4"/>
        <v>1</v>
      </c>
    </row>
    <row r="305" spans="1:12" x14ac:dyDescent="0.25">
      <c r="A305" s="8"/>
      <c r="B305" s="16">
        <v>285</v>
      </c>
      <c r="C305" s="14"/>
      <c r="D305" s="25"/>
      <c r="E305" s="29">
        <v>1250</v>
      </c>
      <c r="F305" s="80"/>
      <c r="G305" s="18"/>
      <c r="H305" s="18"/>
      <c r="I305" s="79">
        <f>мар.25!I305+F305-E305</f>
        <v>-5000</v>
      </c>
      <c r="J305" s="126"/>
      <c r="K305" s="77">
        <v>285</v>
      </c>
      <c r="L305" s="78" t="b">
        <f t="shared" si="4"/>
        <v>1</v>
      </c>
    </row>
    <row r="306" spans="1:12" x14ac:dyDescent="0.25">
      <c r="A306" s="8"/>
      <c r="B306" s="16" t="s">
        <v>31</v>
      </c>
      <c r="C306" s="14"/>
      <c r="D306" s="25"/>
      <c r="E306" s="29">
        <v>1250</v>
      </c>
      <c r="F306" s="80"/>
      <c r="G306" s="18"/>
      <c r="H306" s="18"/>
      <c r="I306" s="79">
        <f>мар.25!I306+F306-E306</f>
        <v>-5000</v>
      </c>
      <c r="J306" s="126"/>
      <c r="K306" s="77"/>
      <c r="L306" s="78"/>
    </row>
    <row r="307" spans="1:12" x14ac:dyDescent="0.25">
      <c r="A307" s="8"/>
      <c r="B307" s="16">
        <v>286</v>
      </c>
      <c r="C307" s="14"/>
      <c r="D307" s="25"/>
      <c r="E307" s="29">
        <v>1250</v>
      </c>
      <c r="F307" s="80"/>
      <c r="G307" s="18"/>
      <c r="H307" s="18"/>
      <c r="I307" s="79">
        <f>мар.25!I307+F307-E307</f>
        <v>-5000</v>
      </c>
      <c r="J307" s="126"/>
      <c r="K307" s="77">
        <v>286</v>
      </c>
      <c r="L307" s="78" t="b">
        <f t="shared" si="4"/>
        <v>1</v>
      </c>
    </row>
    <row r="308" spans="1:12" x14ac:dyDescent="0.25">
      <c r="A308" s="8"/>
      <c r="B308" s="16">
        <v>287</v>
      </c>
      <c r="C308" s="14"/>
      <c r="D308" s="25"/>
      <c r="E308" s="29">
        <v>1250</v>
      </c>
      <c r="F308" s="80"/>
      <c r="G308" s="18"/>
      <c r="H308" s="18"/>
      <c r="I308" s="79">
        <f>мар.25!I308+F308-E308</f>
        <v>-2500</v>
      </c>
      <c r="J308" s="126"/>
      <c r="K308" s="77">
        <v>287</v>
      </c>
      <c r="L308" s="78" t="b">
        <f t="shared" si="4"/>
        <v>1</v>
      </c>
    </row>
    <row r="309" spans="1:12" x14ac:dyDescent="0.25">
      <c r="A309" s="10"/>
      <c r="B309" s="16">
        <v>288</v>
      </c>
      <c r="C309" s="14"/>
      <c r="D309" s="25"/>
      <c r="E309" s="29">
        <v>1250</v>
      </c>
      <c r="F309" s="80"/>
      <c r="G309" s="18"/>
      <c r="H309" s="18"/>
      <c r="I309" s="79">
        <f>мар.25!I309+F309-E309</f>
        <v>0</v>
      </c>
      <c r="J309" s="126"/>
      <c r="K309" s="77">
        <v>288</v>
      </c>
      <c r="L309" s="78" t="b">
        <f t="shared" si="4"/>
        <v>1</v>
      </c>
    </row>
    <row r="310" spans="1:12" x14ac:dyDescent="0.25">
      <c r="A310" s="8"/>
      <c r="B310" s="16">
        <v>289</v>
      </c>
      <c r="C310" s="14"/>
      <c r="D310" s="25"/>
      <c r="E310" s="29">
        <v>1250</v>
      </c>
      <c r="F310" s="80">
        <v>1250</v>
      </c>
      <c r="G310" s="18" t="s">
        <v>493</v>
      </c>
      <c r="H310" s="18" t="s">
        <v>494</v>
      </c>
      <c r="I310" s="79">
        <f>мар.25!I310+F310-E310</f>
        <v>0</v>
      </c>
      <c r="K310" s="77">
        <v>289</v>
      </c>
      <c r="L310" s="78" t="b">
        <f t="shared" si="4"/>
        <v>1</v>
      </c>
    </row>
    <row r="311" spans="1:12" x14ac:dyDescent="0.25">
      <c r="A311" s="8"/>
      <c r="B311" s="16">
        <v>290</v>
      </c>
      <c r="C311" s="14"/>
      <c r="D311" s="25"/>
      <c r="E311" s="29"/>
      <c r="F311" s="80"/>
      <c r="G311" s="18"/>
      <c r="H311" s="18"/>
      <c r="I311" s="79">
        <f>мар.25!I311+F311-E311</f>
        <v>0</v>
      </c>
      <c r="K311" s="77">
        <v>290</v>
      </c>
      <c r="L311" s="78" t="b">
        <f t="shared" si="4"/>
        <v>1</v>
      </c>
    </row>
    <row r="312" spans="1:12" x14ac:dyDescent="0.25">
      <c r="A312" s="8"/>
      <c r="B312" s="16">
        <v>291</v>
      </c>
      <c r="C312" s="14"/>
      <c r="D312" s="25"/>
      <c r="E312" s="29">
        <v>1250</v>
      </c>
      <c r="F312" s="80">
        <v>1250</v>
      </c>
      <c r="G312" s="18" t="s">
        <v>490</v>
      </c>
      <c r="H312" s="18" t="s">
        <v>485</v>
      </c>
      <c r="I312" s="79">
        <f>мар.25!I312+F312-E312</f>
        <v>0</v>
      </c>
      <c r="K312" s="77">
        <v>291</v>
      </c>
      <c r="L312" s="78" t="b">
        <f t="shared" si="4"/>
        <v>1</v>
      </c>
    </row>
    <row r="313" spans="1:12" x14ac:dyDescent="0.25">
      <c r="A313" s="8"/>
      <c r="B313" s="16">
        <v>292</v>
      </c>
      <c r="C313" s="14"/>
      <c r="D313" s="25"/>
      <c r="E313" s="29">
        <v>1250</v>
      </c>
      <c r="F313" s="80"/>
      <c r="G313" s="18"/>
      <c r="H313" s="18"/>
      <c r="I313" s="79">
        <f>мар.25!I313+F313-E313</f>
        <v>-5000</v>
      </c>
      <c r="K313" s="77">
        <v>292</v>
      </c>
      <c r="L313" s="78" t="b">
        <f t="shared" si="4"/>
        <v>1</v>
      </c>
    </row>
    <row r="314" spans="1:12" x14ac:dyDescent="0.25">
      <c r="A314" s="8"/>
      <c r="B314" s="16">
        <v>293</v>
      </c>
      <c r="C314" s="14"/>
      <c r="D314" s="25"/>
      <c r="E314" s="29">
        <v>1250</v>
      </c>
      <c r="F314" s="80"/>
      <c r="G314" s="18"/>
      <c r="H314" s="18"/>
      <c r="I314" s="79">
        <f>мар.25!I314+F314-E314</f>
        <v>-5000</v>
      </c>
      <c r="J314" s="126"/>
      <c r="K314" s="77">
        <v>293</v>
      </c>
      <c r="L314" s="78" t="b">
        <f t="shared" si="4"/>
        <v>1</v>
      </c>
    </row>
    <row r="315" spans="1:12" x14ac:dyDescent="0.25">
      <c r="A315" s="8"/>
      <c r="B315" s="16">
        <v>294</v>
      </c>
      <c r="C315" s="14"/>
      <c r="D315" s="25"/>
      <c r="E315" s="29">
        <v>1250</v>
      </c>
      <c r="F315" s="80"/>
      <c r="G315" s="18"/>
      <c r="H315" s="18"/>
      <c r="I315" s="79">
        <f>мар.25!I315+F315-E315</f>
        <v>-5000</v>
      </c>
      <c r="K315" s="77">
        <v>294</v>
      </c>
      <c r="L315" s="78" t="b">
        <f t="shared" si="4"/>
        <v>1</v>
      </c>
    </row>
    <row r="316" spans="1:12" x14ac:dyDescent="0.25">
      <c r="A316" s="8"/>
      <c r="B316" s="16">
        <v>295</v>
      </c>
      <c r="C316" s="14"/>
      <c r="D316" s="25"/>
      <c r="E316" s="29">
        <v>1250</v>
      </c>
      <c r="F316" s="80"/>
      <c r="G316" s="18"/>
      <c r="H316" s="18"/>
      <c r="I316" s="79">
        <f>мар.25!I316+F316-E316</f>
        <v>-1350</v>
      </c>
      <c r="K316" s="77">
        <v>295</v>
      </c>
      <c r="L316" s="78" t="b">
        <f t="shared" si="4"/>
        <v>1</v>
      </c>
    </row>
    <row r="317" spans="1:12" x14ac:dyDescent="0.25">
      <c r="A317" s="8"/>
      <c r="B317" s="16">
        <v>296</v>
      </c>
      <c r="C317" s="14"/>
      <c r="D317" s="25"/>
      <c r="E317" s="29">
        <v>1250</v>
      </c>
      <c r="F317" s="80"/>
      <c r="G317" s="18"/>
      <c r="H317" s="18"/>
      <c r="I317" s="79">
        <f>мар.25!I317+F317-E317</f>
        <v>-5000</v>
      </c>
      <c r="K317" s="77">
        <v>296</v>
      </c>
      <c r="L317" s="78" t="b">
        <f t="shared" si="4"/>
        <v>1</v>
      </c>
    </row>
    <row r="318" spans="1:12" x14ac:dyDescent="0.25">
      <c r="A318" s="8"/>
      <c r="B318" s="16">
        <v>297</v>
      </c>
      <c r="C318" s="14"/>
      <c r="D318" s="25"/>
      <c r="E318" s="29">
        <v>1250</v>
      </c>
      <c r="F318" s="80"/>
      <c r="G318" s="18"/>
      <c r="H318" s="18"/>
      <c r="I318" s="79">
        <f>мар.25!I318+F318-E318</f>
        <v>-5000</v>
      </c>
      <c r="K318" s="77">
        <v>297</v>
      </c>
      <c r="L318" s="78" t="b">
        <f t="shared" si="4"/>
        <v>1</v>
      </c>
    </row>
    <row r="319" spans="1:12" x14ac:dyDescent="0.25">
      <c r="A319" s="8"/>
      <c r="B319" s="16">
        <v>298</v>
      </c>
      <c r="C319" s="14"/>
      <c r="D319" s="25"/>
      <c r="E319" s="29">
        <v>1250</v>
      </c>
      <c r="F319" s="80"/>
      <c r="G319" s="18"/>
      <c r="H319" s="18"/>
      <c r="I319" s="79">
        <f>мар.25!I319+F319-E319</f>
        <v>-5000</v>
      </c>
      <c r="K319" s="77">
        <v>298</v>
      </c>
      <c r="L319" s="78" t="b">
        <f t="shared" si="4"/>
        <v>1</v>
      </c>
    </row>
    <row r="320" spans="1:12" x14ac:dyDescent="0.25">
      <c r="A320" s="8"/>
      <c r="B320" s="16">
        <v>299</v>
      </c>
      <c r="C320" s="14"/>
      <c r="D320" s="25"/>
      <c r="E320" s="29">
        <v>1250</v>
      </c>
      <c r="F320" s="80">
        <v>2500</v>
      </c>
      <c r="G320" s="18" t="s">
        <v>473</v>
      </c>
      <c r="H320" s="18" t="s">
        <v>465</v>
      </c>
      <c r="I320" s="79">
        <f>мар.25!I320+F320-E320</f>
        <v>0</v>
      </c>
      <c r="K320" s="77">
        <v>299</v>
      </c>
      <c r="L320" s="78" t="b">
        <f t="shared" si="4"/>
        <v>1</v>
      </c>
    </row>
    <row r="321" spans="1:12" x14ac:dyDescent="0.25">
      <c r="A321" s="8"/>
      <c r="B321" s="16">
        <v>300</v>
      </c>
      <c r="C321" s="14"/>
      <c r="D321" s="25"/>
      <c r="E321" s="29">
        <v>1250</v>
      </c>
      <c r="F321" s="80">
        <v>3000</v>
      </c>
      <c r="G321" s="18" t="s">
        <v>459</v>
      </c>
      <c r="H321" s="18" t="s">
        <v>454</v>
      </c>
      <c r="I321" s="79">
        <f>мар.25!I321+F321-E321</f>
        <v>-2000</v>
      </c>
      <c r="K321" s="77">
        <v>300</v>
      </c>
      <c r="L321" s="78" t="b">
        <f t="shared" si="4"/>
        <v>1</v>
      </c>
    </row>
    <row r="322" spans="1:12" x14ac:dyDescent="0.25">
      <c r="A322" s="8"/>
      <c r="B322" s="16">
        <v>301</v>
      </c>
      <c r="C322" s="14"/>
      <c r="D322" s="25"/>
      <c r="E322" s="29">
        <v>1250</v>
      </c>
      <c r="F322" s="80"/>
      <c r="G322" s="18"/>
      <c r="H322" s="18"/>
      <c r="I322" s="79">
        <f>мар.25!I322+F322-E322</f>
        <v>-5000</v>
      </c>
      <c r="K322" s="77">
        <v>301</v>
      </c>
      <c r="L322" s="78" t="b">
        <f t="shared" si="4"/>
        <v>1</v>
      </c>
    </row>
    <row r="323" spans="1:12" x14ac:dyDescent="0.25">
      <c r="A323" s="8"/>
      <c r="B323" s="16">
        <v>302</v>
      </c>
      <c r="C323" s="14"/>
      <c r="D323" s="25"/>
      <c r="E323" s="29">
        <v>1250</v>
      </c>
      <c r="F323" s="80"/>
      <c r="G323" s="18"/>
      <c r="H323" s="18"/>
      <c r="I323" s="79">
        <f>мар.25!I323+F323-E323</f>
        <v>-5000</v>
      </c>
      <c r="K323" s="77">
        <v>302</v>
      </c>
      <c r="L323" s="78" t="b">
        <f t="shared" si="4"/>
        <v>1</v>
      </c>
    </row>
    <row r="324" spans="1:12" x14ac:dyDescent="0.25">
      <c r="A324" s="8"/>
      <c r="B324" s="16">
        <v>303</v>
      </c>
      <c r="C324" s="14"/>
      <c r="D324" s="25"/>
      <c r="E324" s="29">
        <v>1250</v>
      </c>
      <c r="F324" s="80"/>
      <c r="G324" s="18"/>
      <c r="H324" s="18"/>
      <c r="I324" s="79">
        <f>мар.25!I324+F324-E324</f>
        <v>3750</v>
      </c>
      <c r="K324" s="77">
        <v>303</v>
      </c>
      <c r="L324" s="78" t="b">
        <f t="shared" si="4"/>
        <v>1</v>
      </c>
    </row>
    <row r="325" spans="1:12" x14ac:dyDescent="0.25">
      <c r="A325" s="8"/>
      <c r="B325" s="16">
        <v>304</v>
      </c>
      <c r="C325" s="14"/>
      <c r="D325" s="25"/>
      <c r="E325" s="29"/>
      <c r="F325" s="80"/>
      <c r="G325" s="18"/>
      <c r="H325" s="18"/>
      <c r="I325" s="79">
        <f>мар.25!I325+F325-E325</f>
        <v>0</v>
      </c>
      <c r="K325" s="77">
        <v>304</v>
      </c>
      <c r="L325" s="78" t="b">
        <f t="shared" si="4"/>
        <v>1</v>
      </c>
    </row>
    <row r="326" spans="1:12" x14ac:dyDescent="0.25">
      <c r="A326" s="8"/>
      <c r="B326" s="16">
        <v>305</v>
      </c>
      <c r="C326" s="14"/>
      <c r="D326" s="25"/>
      <c r="E326" s="29">
        <v>1250</v>
      </c>
      <c r="F326" s="80"/>
      <c r="G326" s="18"/>
      <c r="H326" s="18"/>
      <c r="I326" s="79">
        <f>мар.25!I326+F326-E326</f>
        <v>-2500</v>
      </c>
      <c r="K326" s="77">
        <v>305</v>
      </c>
      <c r="L326" s="78" t="b">
        <f t="shared" si="4"/>
        <v>1</v>
      </c>
    </row>
    <row r="327" spans="1:12" x14ac:dyDescent="0.25">
      <c r="A327" s="69"/>
      <c r="B327" s="16">
        <v>306</v>
      </c>
      <c r="C327" s="62"/>
      <c r="D327" s="25"/>
      <c r="E327" s="29">
        <v>1250</v>
      </c>
      <c r="F327" s="80">
        <v>2500</v>
      </c>
      <c r="G327" s="18" t="s">
        <v>458</v>
      </c>
      <c r="H327" s="18" t="s">
        <v>454</v>
      </c>
      <c r="I327" s="79">
        <f>мар.25!I327+F327-E327</f>
        <v>1250</v>
      </c>
      <c r="K327" s="77">
        <v>306</v>
      </c>
      <c r="L327" s="78" t="b">
        <f t="shared" si="4"/>
        <v>1</v>
      </c>
    </row>
    <row r="328" spans="1:12" x14ac:dyDescent="0.25">
      <c r="A328" s="69"/>
      <c r="B328" s="16">
        <v>307</v>
      </c>
      <c r="C328" s="45"/>
      <c r="D328" s="25"/>
      <c r="E328" s="29">
        <v>1250</v>
      </c>
      <c r="F328" s="80">
        <v>1250</v>
      </c>
      <c r="G328" s="18" t="s">
        <v>404</v>
      </c>
      <c r="H328" s="18" t="s">
        <v>400</v>
      </c>
      <c r="I328" s="79">
        <f>мар.25!I328+F328-E328</f>
        <v>5000</v>
      </c>
      <c r="K328" s="77">
        <v>307</v>
      </c>
      <c r="L328" s="78" t="b">
        <f t="shared" si="4"/>
        <v>1</v>
      </c>
    </row>
    <row r="329" spans="1:12" x14ac:dyDescent="0.25">
      <c r="A329" s="69"/>
      <c r="B329" s="16">
        <v>308</v>
      </c>
      <c r="C329" s="45"/>
      <c r="D329" s="25"/>
      <c r="E329" s="29">
        <v>1250</v>
      </c>
      <c r="F329" s="80"/>
      <c r="G329" s="18"/>
      <c r="H329" s="18"/>
      <c r="I329" s="79">
        <f>мар.25!I329+F329-E329</f>
        <v>0</v>
      </c>
      <c r="K329" s="77">
        <v>308</v>
      </c>
      <c r="L329" s="78" t="b">
        <f t="shared" si="4"/>
        <v>1</v>
      </c>
    </row>
    <row r="330" spans="1:12" x14ac:dyDescent="0.25">
      <c r="A330" s="69"/>
      <c r="B330" s="16">
        <v>309</v>
      </c>
      <c r="C330" s="45"/>
      <c r="D330" s="25"/>
      <c r="E330" s="29">
        <v>1250</v>
      </c>
      <c r="F330" s="80">
        <v>1250</v>
      </c>
      <c r="G330" s="18" t="s">
        <v>456</v>
      </c>
      <c r="H330" s="18" t="s">
        <v>454</v>
      </c>
      <c r="I330" s="79">
        <f>мар.25!I330+F330-E330</f>
        <v>0</v>
      </c>
      <c r="K330" s="77">
        <v>309</v>
      </c>
      <c r="L330" s="78" t="b">
        <f t="shared" si="4"/>
        <v>1</v>
      </c>
    </row>
    <row r="331" spans="1:12" x14ac:dyDescent="0.25">
      <c r="A331" s="69"/>
      <c r="B331" s="16">
        <v>310</v>
      </c>
      <c r="C331" s="45"/>
      <c r="D331" s="25"/>
      <c r="E331" s="29">
        <v>1250</v>
      </c>
      <c r="F331" s="80">
        <v>1250</v>
      </c>
      <c r="G331" s="18" t="s">
        <v>426</v>
      </c>
      <c r="H331" s="18" t="s">
        <v>416</v>
      </c>
      <c r="I331" s="79">
        <f>мар.25!I331+F331-E331</f>
        <v>2500</v>
      </c>
      <c r="K331" s="77">
        <v>310</v>
      </c>
      <c r="L331" s="78" t="b">
        <f t="shared" si="4"/>
        <v>1</v>
      </c>
    </row>
    <row r="332" spans="1:12" x14ac:dyDescent="0.25">
      <c r="A332" s="69"/>
      <c r="B332" s="16">
        <v>311</v>
      </c>
      <c r="C332" s="45"/>
      <c r="D332" s="25"/>
      <c r="E332" s="29">
        <v>1250</v>
      </c>
      <c r="F332" s="80">
        <v>1250</v>
      </c>
      <c r="G332" s="18" t="s">
        <v>402</v>
      </c>
      <c r="H332" s="18" t="s">
        <v>400</v>
      </c>
      <c r="I332" s="79">
        <f>мар.25!I332+F332-E332</f>
        <v>0</v>
      </c>
      <c r="K332" s="77">
        <v>311</v>
      </c>
      <c r="L332" s="78" t="b">
        <f t="shared" si="4"/>
        <v>1</v>
      </c>
    </row>
    <row r="333" spans="1:12" x14ac:dyDescent="0.25">
      <c r="A333" s="69"/>
      <c r="B333" s="16">
        <v>312</v>
      </c>
      <c r="C333" s="45"/>
      <c r="D333" s="25"/>
      <c r="E333" s="29">
        <v>1250</v>
      </c>
      <c r="F333" s="80">
        <v>1250</v>
      </c>
      <c r="G333" s="18" t="s">
        <v>429</v>
      </c>
      <c r="H333" s="18" t="s">
        <v>416</v>
      </c>
      <c r="I333" s="79">
        <f>мар.25!I333+F333-E333</f>
        <v>2500</v>
      </c>
      <c r="K333" s="77">
        <v>312</v>
      </c>
      <c r="L333" s="78" t="b">
        <f t="shared" si="4"/>
        <v>1</v>
      </c>
    </row>
    <row r="334" spans="1:12" x14ac:dyDescent="0.25">
      <c r="A334" s="69"/>
      <c r="B334" s="16">
        <v>313</v>
      </c>
      <c r="C334" s="45"/>
      <c r="D334" s="25"/>
      <c r="E334" s="29"/>
      <c r="F334" s="80"/>
      <c r="G334" s="18"/>
      <c r="H334" s="18"/>
      <c r="I334" s="79">
        <f>мар.25!I334+F334-E334</f>
        <v>0</v>
      </c>
      <c r="K334" s="77">
        <v>313</v>
      </c>
      <c r="L334" s="78" t="b">
        <f t="shared" si="4"/>
        <v>1</v>
      </c>
    </row>
    <row r="335" spans="1:12" x14ac:dyDescent="0.25">
      <c r="A335" s="69"/>
      <c r="B335" s="16">
        <v>314</v>
      </c>
      <c r="C335" s="45"/>
      <c r="D335" s="25"/>
      <c r="E335" s="29">
        <v>1250</v>
      </c>
      <c r="F335" s="80"/>
      <c r="G335" s="18"/>
      <c r="H335" s="18"/>
      <c r="I335" s="79">
        <f>мар.25!I335+F335-E335</f>
        <v>3000</v>
      </c>
      <c r="K335" s="77">
        <v>314</v>
      </c>
      <c r="L335" s="78" t="b">
        <f t="shared" si="4"/>
        <v>1</v>
      </c>
    </row>
    <row r="336" spans="1:12" x14ac:dyDescent="0.25">
      <c r="A336" s="69"/>
      <c r="B336" s="16">
        <v>315</v>
      </c>
      <c r="C336" s="45"/>
      <c r="D336" s="25"/>
      <c r="E336" s="29"/>
      <c r="F336" s="80"/>
      <c r="G336" s="18"/>
      <c r="H336" s="18"/>
      <c r="I336" s="79">
        <f>мар.25!I336+F336-E336</f>
        <v>0</v>
      </c>
      <c r="K336" s="77">
        <v>315</v>
      </c>
      <c r="L336" s="78" t="b">
        <f t="shared" si="4"/>
        <v>1</v>
      </c>
    </row>
    <row r="337" spans="1:12" x14ac:dyDescent="0.25">
      <c r="A337" s="69"/>
      <c r="B337" s="16">
        <v>316</v>
      </c>
      <c r="C337" s="14"/>
      <c r="D337" s="25"/>
      <c r="E337" s="29">
        <v>1250</v>
      </c>
      <c r="F337" s="80">
        <v>1250</v>
      </c>
      <c r="G337" s="18" t="s">
        <v>515</v>
      </c>
      <c r="H337" s="18" t="s">
        <v>514</v>
      </c>
      <c r="I337" s="79">
        <f>мар.25!I337+F337-E337</f>
        <v>0</v>
      </c>
      <c r="K337" s="77">
        <v>316</v>
      </c>
      <c r="L337" s="78" t="b">
        <f t="shared" si="4"/>
        <v>1</v>
      </c>
    </row>
    <row r="338" spans="1:12" x14ac:dyDescent="0.25">
      <c r="C338" s="30"/>
      <c r="D338" s="28"/>
      <c r="E338" s="87">
        <f>SUM(E4:E337)</f>
        <v>362500</v>
      </c>
      <c r="F338" s="115">
        <f>SUM(F4:F337)</f>
        <v>357725</v>
      </c>
      <c r="G338" s="28"/>
      <c r="H338" s="28"/>
    </row>
    <row r="339" spans="1:12" x14ac:dyDescent="0.25">
      <c r="C339" s="30"/>
      <c r="D339" s="28"/>
      <c r="E339" s="28"/>
      <c r="F339" s="28"/>
      <c r="G339" s="28"/>
      <c r="H339" s="28"/>
    </row>
    <row r="340" spans="1:12" x14ac:dyDescent="0.25">
      <c r="C340" s="42"/>
    </row>
    <row r="341" spans="1:12" x14ac:dyDescent="0.25">
      <c r="C341" s="42"/>
    </row>
    <row r="342" spans="1:12" x14ac:dyDescent="0.25">
      <c r="C342" s="42"/>
    </row>
    <row r="343" spans="1:12" x14ac:dyDescent="0.25">
      <c r="C343" s="42"/>
    </row>
    <row r="344" spans="1:12" x14ac:dyDescent="0.25">
      <c r="C344" s="42"/>
    </row>
    <row r="345" spans="1:12" x14ac:dyDescent="0.25">
      <c r="C345" s="42"/>
    </row>
    <row r="346" spans="1:12" x14ac:dyDescent="0.25">
      <c r="C346" s="42"/>
    </row>
    <row r="347" spans="1:12" x14ac:dyDescent="0.25">
      <c r="C347" s="42"/>
    </row>
    <row r="348" spans="1:12" x14ac:dyDescent="0.25">
      <c r="C348" s="42"/>
    </row>
    <row r="349" spans="1:12" x14ac:dyDescent="0.25">
      <c r="C349" s="42"/>
    </row>
    <row r="350" spans="1:12" x14ac:dyDescent="0.25">
      <c r="C350" s="42"/>
    </row>
    <row r="351" spans="1:12" x14ac:dyDescent="0.25">
      <c r="C351" s="42"/>
    </row>
    <row r="352" spans="1:12" x14ac:dyDescent="0.25">
      <c r="C352" s="42"/>
    </row>
    <row r="353" spans="3:3" x14ac:dyDescent="0.25">
      <c r="C353" s="42"/>
    </row>
    <row r="354" spans="3:3" x14ac:dyDescent="0.25">
      <c r="C354" s="42"/>
    </row>
    <row r="355" spans="3:3" x14ac:dyDescent="0.25">
      <c r="C355" s="42"/>
    </row>
    <row r="356" spans="3:3" x14ac:dyDescent="0.25">
      <c r="C356" s="42"/>
    </row>
    <row r="357" spans="3:3" x14ac:dyDescent="0.25">
      <c r="C357" s="42"/>
    </row>
    <row r="358" spans="3:3" x14ac:dyDescent="0.25">
      <c r="C358" s="42"/>
    </row>
    <row r="359" spans="3:3" x14ac:dyDescent="0.25">
      <c r="C359" s="42"/>
    </row>
    <row r="360" spans="3:3" x14ac:dyDescent="0.25">
      <c r="C360" s="42"/>
    </row>
    <row r="361" spans="3:3" x14ac:dyDescent="0.25">
      <c r="C361" s="42"/>
    </row>
    <row r="362" spans="3:3" x14ac:dyDescent="0.25">
      <c r="C362" s="42"/>
    </row>
    <row r="363" spans="3:3" x14ac:dyDescent="0.25">
      <c r="C363" s="42"/>
    </row>
    <row r="364" spans="3:3" x14ac:dyDescent="0.25">
      <c r="C364" s="42"/>
    </row>
    <row r="365" spans="3:3" x14ac:dyDescent="0.25">
      <c r="C365" s="42"/>
    </row>
    <row r="366" spans="3:3" x14ac:dyDescent="0.25">
      <c r="C366" s="42"/>
    </row>
    <row r="367" spans="3:3" x14ac:dyDescent="0.25">
      <c r="C367" s="42"/>
    </row>
    <row r="368" spans="3:3" x14ac:dyDescent="0.25">
      <c r="C368" s="42"/>
    </row>
    <row r="369" spans="3:3" x14ac:dyDescent="0.25">
      <c r="C369" s="42"/>
    </row>
    <row r="370" spans="3:3" x14ac:dyDescent="0.25">
      <c r="C370" s="42"/>
    </row>
    <row r="371" spans="3:3" x14ac:dyDescent="0.25">
      <c r="C371" s="42"/>
    </row>
    <row r="372" spans="3:3" x14ac:dyDescent="0.25">
      <c r="C372" s="42"/>
    </row>
    <row r="373" spans="3:3" x14ac:dyDescent="0.25">
      <c r="C373" s="42"/>
    </row>
    <row r="374" spans="3:3" x14ac:dyDescent="0.25">
      <c r="C374" s="42"/>
    </row>
    <row r="375" spans="3:3" x14ac:dyDescent="0.25">
      <c r="C375" s="42"/>
    </row>
    <row r="376" spans="3:3" x14ac:dyDescent="0.25">
      <c r="C376" s="42"/>
    </row>
    <row r="377" spans="3:3" x14ac:dyDescent="0.25">
      <c r="C377" s="42"/>
    </row>
    <row r="378" spans="3:3" x14ac:dyDescent="0.25">
      <c r="C378" s="42"/>
    </row>
    <row r="379" spans="3:3" x14ac:dyDescent="0.25">
      <c r="C379" s="42"/>
    </row>
    <row r="380" spans="3:3" x14ac:dyDescent="0.25">
      <c r="C380" s="42"/>
    </row>
    <row r="381" spans="3:3" x14ac:dyDescent="0.25">
      <c r="C381" s="42"/>
    </row>
    <row r="382" spans="3:3" x14ac:dyDescent="0.25">
      <c r="C382" s="42"/>
    </row>
    <row r="383" spans="3:3" x14ac:dyDescent="0.25">
      <c r="C383" s="42"/>
    </row>
    <row r="384" spans="3:3" x14ac:dyDescent="0.25">
      <c r="C384" s="42"/>
    </row>
    <row r="385" spans="3:3" x14ac:dyDescent="0.25">
      <c r="C385" s="42"/>
    </row>
    <row r="386" spans="3:3" x14ac:dyDescent="0.25">
      <c r="C386" s="42"/>
    </row>
    <row r="387" spans="3:3" x14ac:dyDescent="0.25">
      <c r="C387" s="42"/>
    </row>
    <row r="388" spans="3:3" x14ac:dyDescent="0.25">
      <c r="C388" s="42"/>
    </row>
    <row r="389" spans="3:3" x14ac:dyDescent="0.25">
      <c r="C389" s="42"/>
    </row>
    <row r="390" spans="3:3" x14ac:dyDescent="0.25">
      <c r="C390" s="42"/>
    </row>
    <row r="391" spans="3:3" x14ac:dyDescent="0.25">
      <c r="C391" s="42"/>
    </row>
    <row r="392" spans="3:3" x14ac:dyDescent="0.25">
      <c r="C392" s="42"/>
    </row>
    <row r="393" spans="3:3" x14ac:dyDescent="0.25">
      <c r="C393" s="42"/>
    </row>
    <row r="394" spans="3:3" x14ac:dyDescent="0.25">
      <c r="C394" s="42"/>
    </row>
    <row r="395" spans="3:3" x14ac:dyDescent="0.25">
      <c r="C395" s="42"/>
    </row>
    <row r="396" spans="3:3" x14ac:dyDescent="0.25">
      <c r="C396" s="42"/>
    </row>
    <row r="397" spans="3:3" x14ac:dyDescent="0.25">
      <c r="C397" s="42"/>
    </row>
    <row r="398" spans="3:3" x14ac:dyDescent="0.25">
      <c r="C398" s="42"/>
    </row>
    <row r="399" spans="3:3" x14ac:dyDescent="0.25">
      <c r="C399" s="42"/>
    </row>
    <row r="400" spans="3:3" x14ac:dyDescent="0.25">
      <c r="C400" s="42"/>
    </row>
    <row r="401" spans="3:3" x14ac:dyDescent="0.25">
      <c r="C401" s="42"/>
    </row>
    <row r="402" spans="3:3" x14ac:dyDescent="0.25">
      <c r="C402" s="42"/>
    </row>
    <row r="403" spans="3:3" x14ac:dyDescent="0.25">
      <c r="C403" s="42"/>
    </row>
    <row r="404" spans="3:3" x14ac:dyDescent="0.25">
      <c r="C404" s="42"/>
    </row>
    <row r="405" spans="3:3" x14ac:dyDescent="0.25">
      <c r="C405" s="42"/>
    </row>
    <row r="406" spans="3:3" x14ac:dyDescent="0.25">
      <c r="C406" s="42"/>
    </row>
    <row r="407" spans="3:3" x14ac:dyDescent="0.25">
      <c r="C407" s="42"/>
    </row>
    <row r="408" spans="3:3" x14ac:dyDescent="0.25">
      <c r="C408" s="42"/>
    </row>
    <row r="409" spans="3:3" x14ac:dyDescent="0.25">
      <c r="C409" s="42"/>
    </row>
    <row r="410" spans="3:3" x14ac:dyDescent="0.25">
      <c r="C410" s="42"/>
    </row>
    <row r="411" spans="3:3" x14ac:dyDescent="0.25">
      <c r="C411" s="42"/>
    </row>
    <row r="412" spans="3:3" x14ac:dyDescent="0.25">
      <c r="C412" s="42"/>
    </row>
    <row r="413" spans="3:3" x14ac:dyDescent="0.25">
      <c r="C413" s="42"/>
    </row>
    <row r="414" spans="3:3" x14ac:dyDescent="0.25">
      <c r="C414" s="42"/>
    </row>
    <row r="415" spans="3:3" x14ac:dyDescent="0.25">
      <c r="C415" s="42"/>
    </row>
    <row r="416" spans="3:3" x14ac:dyDescent="0.25">
      <c r="C416" s="42"/>
    </row>
    <row r="417" spans="3:3" x14ac:dyDescent="0.25">
      <c r="C417" s="42"/>
    </row>
    <row r="418" spans="3:3" x14ac:dyDescent="0.25">
      <c r="C418" s="42"/>
    </row>
    <row r="419" spans="3:3" x14ac:dyDescent="0.25">
      <c r="C419" s="42"/>
    </row>
    <row r="420" spans="3:3" x14ac:dyDescent="0.25">
      <c r="C420" s="42"/>
    </row>
    <row r="421" spans="3:3" x14ac:dyDescent="0.25">
      <c r="C421" s="42"/>
    </row>
    <row r="422" spans="3:3" x14ac:dyDescent="0.25">
      <c r="C422" s="42"/>
    </row>
    <row r="423" spans="3:3" x14ac:dyDescent="0.25">
      <c r="C423" s="42"/>
    </row>
    <row r="424" spans="3:3" x14ac:dyDescent="0.25">
      <c r="C424" s="42"/>
    </row>
    <row r="425" spans="3:3" x14ac:dyDescent="0.25">
      <c r="C425" s="42"/>
    </row>
    <row r="426" spans="3:3" x14ac:dyDescent="0.25">
      <c r="C426" s="42"/>
    </row>
    <row r="427" spans="3:3" x14ac:dyDescent="0.25">
      <c r="C427" s="42"/>
    </row>
    <row r="428" spans="3:3" x14ac:dyDescent="0.25">
      <c r="C428" s="42"/>
    </row>
    <row r="429" spans="3:3" x14ac:dyDescent="0.25">
      <c r="C429" s="42"/>
    </row>
    <row r="430" spans="3:3" x14ac:dyDescent="0.25">
      <c r="C430" s="42"/>
    </row>
    <row r="431" spans="3:3" x14ac:dyDescent="0.25">
      <c r="C431" s="42"/>
    </row>
    <row r="432" spans="3:3" x14ac:dyDescent="0.25">
      <c r="C432" s="42"/>
    </row>
    <row r="433" spans="3:3" x14ac:dyDescent="0.25">
      <c r="C433" s="42"/>
    </row>
    <row r="434" spans="3:3" x14ac:dyDescent="0.25">
      <c r="C434" s="42"/>
    </row>
    <row r="435" spans="3:3" x14ac:dyDescent="0.25">
      <c r="C435" s="42"/>
    </row>
    <row r="436" spans="3:3" x14ac:dyDescent="0.25">
      <c r="C436" s="42"/>
    </row>
    <row r="437" spans="3:3" x14ac:dyDescent="0.25">
      <c r="C437" s="42"/>
    </row>
    <row r="438" spans="3:3" x14ac:dyDescent="0.25">
      <c r="C438" s="42"/>
    </row>
    <row r="439" spans="3:3" x14ac:dyDescent="0.25">
      <c r="C439" s="42"/>
    </row>
    <row r="440" spans="3:3" x14ac:dyDescent="0.25">
      <c r="C440" s="42"/>
    </row>
    <row r="441" spans="3:3" x14ac:dyDescent="0.25">
      <c r="C441" s="42"/>
    </row>
    <row r="442" spans="3:3" x14ac:dyDescent="0.25">
      <c r="C442" s="42"/>
    </row>
    <row r="443" spans="3:3" x14ac:dyDescent="0.25">
      <c r="C443" s="42"/>
    </row>
    <row r="444" spans="3:3" x14ac:dyDescent="0.25">
      <c r="C444" s="42"/>
    </row>
    <row r="445" spans="3:3" x14ac:dyDescent="0.25">
      <c r="C445" s="42"/>
    </row>
    <row r="446" spans="3:3" x14ac:dyDescent="0.25">
      <c r="C446" s="42"/>
    </row>
    <row r="447" spans="3:3" x14ac:dyDescent="0.25">
      <c r="C447" s="42"/>
    </row>
    <row r="448" spans="3:3" x14ac:dyDescent="0.25">
      <c r="C448" s="42"/>
    </row>
    <row r="449" spans="3:3" x14ac:dyDescent="0.25">
      <c r="C449" s="42"/>
    </row>
    <row r="450" spans="3:3" x14ac:dyDescent="0.25">
      <c r="C450" s="42"/>
    </row>
    <row r="451" spans="3:3" x14ac:dyDescent="0.25">
      <c r="C451" s="42"/>
    </row>
    <row r="452" spans="3:3" x14ac:dyDescent="0.25">
      <c r="C452" s="42"/>
    </row>
    <row r="453" spans="3:3" x14ac:dyDescent="0.25">
      <c r="C453" s="42"/>
    </row>
    <row r="454" spans="3:3" x14ac:dyDescent="0.25">
      <c r="C454" s="42"/>
    </row>
    <row r="455" spans="3:3" x14ac:dyDescent="0.25">
      <c r="C455" s="42"/>
    </row>
    <row r="456" spans="3:3" x14ac:dyDescent="0.25">
      <c r="C456" s="42"/>
    </row>
    <row r="457" spans="3:3" x14ac:dyDescent="0.25">
      <c r="C457" s="42"/>
    </row>
    <row r="458" spans="3:3" x14ac:dyDescent="0.25">
      <c r="C458" s="42"/>
    </row>
    <row r="459" spans="3:3" x14ac:dyDescent="0.25">
      <c r="C459" s="42"/>
    </row>
    <row r="460" spans="3:3" x14ac:dyDescent="0.25">
      <c r="C460" s="42"/>
    </row>
    <row r="461" spans="3:3" x14ac:dyDescent="0.25">
      <c r="C461" s="42"/>
    </row>
    <row r="462" spans="3:3" x14ac:dyDescent="0.25">
      <c r="C462" s="42"/>
    </row>
    <row r="463" spans="3:3" x14ac:dyDescent="0.25">
      <c r="C463" s="42"/>
    </row>
    <row r="464" spans="3:3" x14ac:dyDescent="0.25">
      <c r="C464" s="42"/>
    </row>
    <row r="465" spans="3:3" x14ac:dyDescent="0.25">
      <c r="C465" s="42"/>
    </row>
    <row r="466" spans="3:3" x14ac:dyDescent="0.25">
      <c r="C466" s="42"/>
    </row>
    <row r="467" spans="3:3" x14ac:dyDescent="0.25">
      <c r="C467" s="42"/>
    </row>
    <row r="468" spans="3:3" x14ac:dyDescent="0.25">
      <c r="C468" s="42"/>
    </row>
    <row r="469" spans="3:3" x14ac:dyDescent="0.25">
      <c r="C469" s="42"/>
    </row>
  </sheetData>
  <mergeCells count="1">
    <mergeCell ref="C1:I2"/>
  </mergeCells>
  <conditionalFormatting sqref="I1:I337">
    <cfRule type="cellIs" dxfId="8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9">
    <tabColor theme="7" tint="0.59999389629810485"/>
  </sheetPr>
  <dimension ref="A1:J470"/>
  <sheetViews>
    <sheetView topLeftCell="A70" workbookViewId="0">
      <selection activeCell="B75" sqref="B75"/>
    </sheetView>
  </sheetViews>
  <sheetFormatPr defaultRowHeight="15" x14ac:dyDescent="0.25"/>
  <cols>
    <col min="5" max="5" width="10.28515625" bestFit="1" customWidth="1"/>
    <col min="6" max="6" width="11.7109375" bestFit="1" customWidth="1"/>
    <col min="8" max="8" width="10.140625" bestFit="1" customWidth="1"/>
    <col min="9" max="9" width="13.85546875" customWidth="1"/>
  </cols>
  <sheetData>
    <row r="1" spans="1:9" x14ac:dyDescent="0.25">
      <c r="A1" s="33" t="s">
        <v>0</v>
      </c>
      <c r="B1" s="40" t="s">
        <v>1</v>
      </c>
      <c r="C1" s="158">
        <v>45778</v>
      </c>
      <c r="D1" s="159"/>
      <c r="E1" s="160"/>
      <c r="F1" s="161"/>
      <c r="G1" s="162"/>
      <c r="H1" s="159"/>
      <c r="I1" s="163"/>
    </row>
    <row r="2" spans="1:9" x14ac:dyDescent="0.25">
      <c r="A2" s="35" t="s">
        <v>2</v>
      </c>
      <c r="B2" s="36" t="s">
        <v>3</v>
      </c>
      <c r="C2" s="164"/>
      <c r="D2" s="165"/>
      <c r="E2" s="166"/>
      <c r="F2" s="167"/>
      <c r="G2" s="168"/>
      <c r="H2" s="165"/>
      <c r="I2" s="169"/>
    </row>
    <row r="3" spans="1:9" ht="30" x14ac:dyDescent="0.25">
      <c r="A3" s="40"/>
      <c r="B3" s="40" t="s">
        <v>4</v>
      </c>
      <c r="C3" s="4" t="s">
        <v>5</v>
      </c>
      <c r="D3" s="40" t="s">
        <v>6</v>
      </c>
      <c r="E3" s="37" t="s">
        <v>7</v>
      </c>
      <c r="F3" s="38" t="s">
        <v>8</v>
      </c>
      <c r="G3" s="39" t="s">
        <v>9</v>
      </c>
      <c r="H3" s="40" t="s">
        <v>10</v>
      </c>
      <c r="I3" s="41" t="s">
        <v>11</v>
      </c>
    </row>
    <row r="4" spans="1:9" x14ac:dyDescent="0.25">
      <c r="A4" s="7"/>
      <c r="B4" s="1">
        <v>1</v>
      </c>
      <c r="C4" s="61"/>
      <c r="D4" s="25"/>
      <c r="E4" s="29">
        <v>1250</v>
      </c>
      <c r="F4" s="80">
        <v>1250</v>
      </c>
      <c r="G4" s="18" t="s">
        <v>632</v>
      </c>
      <c r="H4" s="18" t="s">
        <v>630</v>
      </c>
      <c r="I4" s="79">
        <f>апр.25!I4+F4-E4</f>
        <v>0</v>
      </c>
    </row>
    <row r="5" spans="1:9" x14ac:dyDescent="0.25">
      <c r="A5" s="8"/>
      <c r="B5" s="16">
        <v>2</v>
      </c>
      <c r="C5" s="62"/>
      <c r="D5" s="25"/>
      <c r="E5" s="59">
        <v>1250</v>
      </c>
      <c r="F5" s="80"/>
      <c r="G5" s="18"/>
      <c r="H5" s="18"/>
      <c r="I5" s="79">
        <f>апр.25!I5+F5-E5</f>
        <v>-6250</v>
      </c>
    </row>
    <row r="6" spans="1:9" x14ac:dyDescent="0.25">
      <c r="A6" s="8"/>
      <c r="B6" s="16">
        <v>3</v>
      </c>
      <c r="C6" s="14"/>
      <c r="D6" s="25"/>
      <c r="E6" s="29"/>
      <c r="F6" s="80"/>
      <c r="G6" s="18"/>
      <c r="H6" s="18"/>
      <c r="I6" s="79">
        <f>апр.25!I6+F6-E6</f>
        <v>0</v>
      </c>
    </row>
    <row r="7" spans="1:9" x14ac:dyDescent="0.25">
      <c r="A7" s="8"/>
      <c r="B7" s="16">
        <v>4</v>
      </c>
      <c r="C7" s="14"/>
      <c r="D7" s="25"/>
      <c r="E7" s="29">
        <v>1250</v>
      </c>
      <c r="F7" s="80"/>
      <c r="G7" s="18"/>
      <c r="H7" s="18"/>
      <c r="I7" s="79">
        <f>апр.25!I7+F7-E7</f>
        <v>0</v>
      </c>
    </row>
    <row r="8" spans="1:9" x14ac:dyDescent="0.25">
      <c r="A8" s="8"/>
      <c r="B8" s="16">
        <v>5</v>
      </c>
      <c r="C8" s="14"/>
      <c r="D8" s="25"/>
      <c r="E8" s="29">
        <v>1250</v>
      </c>
      <c r="F8" s="80">
        <v>1250</v>
      </c>
      <c r="G8" s="18" t="s">
        <v>572</v>
      </c>
      <c r="H8" s="18" t="s">
        <v>571</v>
      </c>
      <c r="I8" s="79">
        <f>апр.25!I8+F8-E8</f>
        <v>0</v>
      </c>
    </row>
    <row r="9" spans="1:9" x14ac:dyDescent="0.25">
      <c r="A9" s="8"/>
      <c r="B9" s="16">
        <v>6</v>
      </c>
      <c r="C9" s="14"/>
      <c r="D9" s="25"/>
      <c r="E9" s="29">
        <v>1250</v>
      </c>
      <c r="F9" s="80"/>
      <c r="G9" s="18"/>
      <c r="H9" s="18"/>
      <c r="I9" s="79">
        <f>апр.25!I9+F9-E9</f>
        <v>-3750</v>
      </c>
    </row>
    <row r="10" spans="1:9" x14ac:dyDescent="0.25">
      <c r="A10" s="8"/>
      <c r="B10" s="16">
        <v>7</v>
      </c>
      <c r="C10" s="63"/>
      <c r="D10" s="25"/>
      <c r="E10" s="29">
        <v>1250</v>
      </c>
      <c r="F10" s="80">
        <v>1250</v>
      </c>
      <c r="G10" s="18" t="s">
        <v>559</v>
      </c>
      <c r="H10" s="18" t="s">
        <v>560</v>
      </c>
      <c r="I10" s="79">
        <f>апр.25!I10+F10-E10</f>
        <v>-1250</v>
      </c>
    </row>
    <row r="11" spans="1:9" x14ac:dyDescent="0.25">
      <c r="A11" s="8"/>
      <c r="B11" s="16">
        <v>8</v>
      </c>
      <c r="C11" s="63"/>
      <c r="D11" s="25"/>
      <c r="E11" s="29">
        <v>1250</v>
      </c>
      <c r="F11" s="80">
        <v>1250</v>
      </c>
      <c r="G11" s="18" t="s">
        <v>567</v>
      </c>
      <c r="H11" s="18" t="s">
        <v>560</v>
      </c>
      <c r="I11" s="79">
        <f>апр.25!I11+F11-E11</f>
        <v>-5000</v>
      </c>
    </row>
    <row r="12" spans="1:9" x14ac:dyDescent="0.25">
      <c r="A12" s="8"/>
      <c r="B12" s="16">
        <v>9</v>
      </c>
      <c r="C12" s="14"/>
      <c r="D12" s="25"/>
      <c r="E12" s="29">
        <v>1250</v>
      </c>
      <c r="F12" s="80"/>
      <c r="G12" s="18"/>
      <c r="H12" s="18"/>
      <c r="I12" s="79">
        <f>апр.25!I12+F12-E12</f>
        <v>8750</v>
      </c>
    </row>
    <row r="13" spans="1:9" x14ac:dyDescent="0.25">
      <c r="A13" s="8"/>
      <c r="B13" s="16">
        <v>10</v>
      </c>
      <c r="C13" s="14"/>
      <c r="D13" s="25"/>
      <c r="E13" s="29">
        <v>1250</v>
      </c>
      <c r="F13" s="80">
        <v>1250</v>
      </c>
      <c r="G13" s="18" t="s">
        <v>611</v>
      </c>
      <c r="H13" s="18" t="s">
        <v>612</v>
      </c>
      <c r="I13" s="79">
        <f>апр.25!I13+F13-E13</f>
        <v>1250</v>
      </c>
    </row>
    <row r="14" spans="1:9" x14ac:dyDescent="0.25">
      <c r="A14" s="8"/>
      <c r="B14" s="16">
        <v>11</v>
      </c>
      <c r="C14" s="14"/>
      <c r="D14" s="25"/>
      <c r="E14" s="29">
        <v>1250</v>
      </c>
      <c r="F14" s="80">
        <v>1250</v>
      </c>
      <c r="G14" s="18" t="s">
        <v>668</v>
      </c>
      <c r="H14" s="18" t="s">
        <v>666</v>
      </c>
      <c r="I14" s="79">
        <f>апр.25!I14+F14-E14</f>
        <v>0</v>
      </c>
    </row>
    <row r="15" spans="1:9" x14ac:dyDescent="0.25">
      <c r="A15" s="9"/>
      <c r="B15" s="16">
        <v>12</v>
      </c>
      <c r="C15" s="14"/>
      <c r="D15" s="25"/>
      <c r="E15" s="29">
        <v>1250</v>
      </c>
      <c r="F15" s="80">
        <v>1250</v>
      </c>
      <c r="G15" s="18" t="s">
        <v>578</v>
      </c>
      <c r="H15" s="18" t="s">
        <v>577</v>
      </c>
      <c r="I15" s="79">
        <f>апр.25!I15+F15-E15</f>
        <v>0</v>
      </c>
    </row>
    <row r="16" spans="1:9" x14ac:dyDescent="0.25">
      <c r="A16" s="8"/>
      <c r="B16" s="16">
        <v>13</v>
      </c>
      <c r="C16" s="14"/>
      <c r="D16" s="25"/>
      <c r="E16" s="29">
        <v>1250</v>
      </c>
      <c r="F16" s="80"/>
      <c r="G16" s="18"/>
      <c r="H16" s="18"/>
      <c r="I16" s="79">
        <f>апр.25!I16+F16-E16</f>
        <v>-6250</v>
      </c>
    </row>
    <row r="17" spans="1:9" x14ac:dyDescent="0.25">
      <c r="A17" s="8"/>
      <c r="B17" s="16">
        <v>14</v>
      </c>
      <c r="C17" s="14"/>
      <c r="D17" s="25"/>
      <c r="E17" s="29">
        <v>1250</v>
      </c>
      <c r="F17" s="80">
        <v>1600</v>
      </c>
      <c r="G17" s="18" t="s">
        <v>605</v>
      </c>
      <c r="H17" s="18" t="s">
        <v>598</v>
      </c>
      <c r="I17" s="79">
        <f>апр.25!I17+F17-E17</f>
        <v>1600</v>
      </c>
    </row>
    <row r="18" spans="1:9" x14ac:dyDescent="0.25">
      <c r="A18" s="8"/>
      <c r="B18" s="16" t="s">
        <v>20</v>
      </c>
      <c r="C18" s="14"/>
      <c r="D18" s="25"/>
      <c r="E18" s="29">
        <v>1250</v>
      </c>
      <c r="F18" s="80"/>
      <c r="G18" s="18"/>
      <c r="H18" s="18"/>
      <c r="I18" s="79">
        <f>апр.25!I18+F18-E18</f>
        <v>-250</v>
      </c>
    </row>
    <row r="19" spans="1:9" x14ac:dyDescent="0.25">
      <c r="A19" s="8"/>
      <c r="B19" s="16" t="s">
        <v>15</v>
      </c>
      <c r="C19" s="14"/>
      <c r="D19" s="25"/>
      <c r="E19" s="29">
        <v>1250</v>
      </c>
      <c r="F19" s="80"/>
      <c r="G19" s="18"/>
      <c r="H19" s="18"/>
      <c r="I19" s="79">
        <f>апр.25!I19+F19-E19</f>
        <v>-250</v>
      </c>
    </row>
    <row r="20" spans="1:9" x14ac:dyDescent="0.25">
      <c r="A20" s="8"/>
      <c r="B20" s="16" t="s">
        <v>19</v>
      </c>
      <c r="C20" s="14"/>
      <c r="D20" s="25"/>
      <c r="E20" s="29">
        <v>1250</v>
      </c>
      <c r="F20" s="80"/>
      <c r="G20" s="18"/>
      <c r="H20" s="18"/>
      <c r="I20" s="79">
        <f>апр.25!I20+F20-E20</f>
        <v>1250</v>
      </c>
    </row>
    <row r="21" spans="1:9" x14ac:dyDescent="0.25">
      <c r="A21" s="8"/>
      <c r="B21" s="16">
        <v>15</v>
      </c>
      <c r="C21" s="14"/>
      <c r="D21" s="25"/>
      <c r="E21" s="29">
        <v>1250</v>
      </c>
      <c r="F21" s="80">
        <v>1250</v>
      </c>
      <c r="G21" s="18" t="s">
        <v>635</v>
      </c>
      <c r="H21" s="18" t="s">
        <v>636</v>
      </c>
      <c r="I21" s="79">
        <f>апр.25!I21+F21-E21</f>
        <v>1250</v>
      </c>
    </row>
    <row r="22" spans="1:9" x14ac:dyDescent="0.25">
      <c r="A22" s="8"/>
      <c r="B22" s="16" t="s">
        <v>17</v>
      </c>
      <c r="C22" s="14"/>
      <c r="D22" s="25"/>
      <c r="E22" s="29">
        <v>1250</v>
      </c>
      <c r="F22" s="80">
        <v>2000</v>
      </c>
      <c r="G22" s="18" t="s">
        <v>646</v>
      </c>
      <c r="H22" s="18" t="s">
        <v>639</v>
      </c>
      <c r="I22" s="79">
        <f>апр.25!I22+F22-E22</f>
        <v>-2500</v>
      </c>
    </row>
    <row r="23" spans="1:9" x14ac:dyDescent="0.25">
      <c r="A23" s="8"/>
      <c r="B23" s="16" t="s">
        <v>27</v>
      </c>
      <c r="C23" s="14"/>
      <c r="D23" s="25"/>
      <c r="E23" s="29">
        <v>1250</v>
      </c>
      <c r="F23" s="80"/>
      <c r="G23" s="18"/>
      <c r="H23" s="18"/>
      <c r="I23" s="79">
        <f>апр.25!I23+F23-E23</f>
        <v>-6250</v>
      </c>
    </row>
    <row r="24" spans="1:9" x14ac:dyDescent="0.25">
      <c r="A24" s="8"/>
      <c r="B24" s="16">
        <v>16</v>
      </c>
      <c r="C24" s="63"/>
      <c r="D24" s="25"/>
      <c r="E24" s="29">
        <v>1250</v>
      </c>
      <c r="F24" s="80">
        <v>1250</v>
      </c>
      <c r="G24" s="18" t="s">
        <v>640</v>
      </c>
      <c r="H24" s="18" t="s">
        <v>639</v>
      </c>
      <c r="I24" s="79">
        <f>апр.25!I24+F24-E24</f>
        <v>0</v>
      </c>
    </row>
    <row r="25" spans="1:9" x14ac:dyDescent="0.25">
      <c r="A25" s="8"/>
      <c r="B25" s="16">
        <v>17</v>
      </c>
      <c r="C25" s="14"/>
      <c r="D25" s="25"/>
      <c r="E25" s="29">
        <v>1250</v>
      </c>
      <c r="F25" s="80"/>
      <c r="G25" s="18"/>
      <c r="H25" s="18"/>
      <c r="I25" s="79">
        <f>апр.25!I25+F25-E25</f>
        <v>-6250</v>
      </c>
    </row>
    <row r="26" spans="1:9" x14ac:dyDescent="0.25">
      <c r="A26" s="8"/>
      <c r="B26" s="16">
        <v>18</v>
      </c>
      <c r="C26" s="14"/>
      <c r="D26" s="25"/>
      <c r="E26" s="29">
        <v>1250</v>
      </c>
      <c r="F26" s="80">
        <v>2500</v>
      </c>
      <c r="G26" s="18" t="s">
        <v>633</v>
      </c>
      <c r="H26" s="18" t="s">
        <v>630</v>
      </c>
      <c r="I26" s="79">
        <f>апр.25!I26+F26-E26</f>
        <v>10500</v>
      </c>
    </row>
    <row r="27" spans="1:9" x14ac:dyDescent="0.25">
      <c r="A27" s="10"/>
      <c r="B27" s="16">
        <v>19</v>
      </c>
      <c r="C27" s="64"/>
      <c r="D27" s="25"/>
      <c r="E27" s="29">
        <v>1250</v>
      </c>
      <c r="F27" s="80">
        <v>1250</v>
      </c>
      <c r="G27" s="18" t="s">
        <v>570</v>
      </c>
      <c r="H27" s="18" t="s">
        <v>571</v>
      </c>
      <c r="I27" s="79">
        <f>апр.25!I27+F27-E27</f>
        <v>0</v>
      </c>
    </row>
    <row r="28" spans="1:9" x14ac:dyDescent="0.25">
      <c r="A28" s="10"/>
      <c r="B28" s="16">
        <v>20</v>
      </c>
      <c r="C28" s="14"/>
      <c r="D28" s="25"/>
      <c r="E28" s="29">
        <v>1250</v>
      </c>
      <c r="F28" s="80">
        <v>1250</v>
      </c>
      <c r="G28" s="18" t="s">
        <v>580</v>
      </c>
      <c r="H28" s="18" t="s">
        <v>577</v>
      </c>
      <c r="I28" s="79">
        <f>апр.25!I28+F28-E28</f>
        <v>-1250</v>
      </c>
    </row>
    <row r="29" spans="1:9" x14ac:dyDescent="0.25">
      <c r="A29" s="9"/>
      <c r="B29" s="16">
        <v>21</v>
      </c>
      <c r="C29" s="14"/>
      <c r="D29" s="25"/>
      <c r="E29" s="29">
        <v>1250</v>
      </c>
      <c r="F29" s="80">
        <v>1250</v>
      </c>
      <c r="G29" s="18" t="s">
        <v>669</v>
      </c>
      <c r="H29" s="18" t="s">
        <v>666</v>
      </c>
      <c r="I29" s="79">
        <f>апр.25!I29+F29-E29</f>
        <v>0</v>
      </c>
    </row>
    <row r="30" spans="1:9" x14ac:dyDescent="0.25">
      <c r="A30" s="10"/>
      <c r="B30" s="16">
        <v>22</v>
      </c>
      <c r="C30" s="14"/>
      <c r="D30" s="25"/>
      <c r="E30" s="29">
        <v>1250</v>
      </c>
      <c r="F30" s="80">
        <v>1250</v>
      </c>
      <c r="G30" s="18" t="s">
        <v>575</v>
      </c>
      <c r="H30" s="18" t="s">
        <v>571</v>
      </c>
      <c r="I30" s="79">
        <f>апр.25!I30+F30-E30</f>
        <v>0</v>
      </c>
    </row>
    <row r="31" spans="1:9" x14ac:dyDescent="0.25">
      <c r="A31" s="8"/>
      <c r="B31" s="16">
        <v>23</v>
      </c>
      <c r="C31" s="14"/>
      <c r="D31" s="25"/>
      <c r="E31" s="29">
        <v>1250</v>
      </c>
      <c r="F31" s="80">
        <v>1250</v>
      </c>
      <c r="G31" s="18" t="s">
        <v>573</v>
      </c>
      <c r="H31" s="18" t="s">
        <v>571</v>
      </c>
      <c r="I31" s="79">
        <f>апр.25!I31+F31-E31</f>
        <v>-1250</v>
      </c>
    </row>
    <row r="32" spans="1:9" x14ac:dyDescent="0.25">
      <c r="A32" s="8"/>
      <c r="B32" s="16">
        <v>24</v>
      </c>
      <c r="C32" s="14"/>
      <c r="D32" s="25"/>
      <c r="E32" s="29">
        <v>1250</v>
      </c>
      <c r="F32" s="80">
        <v>1250</v>
      </c>
      <c r="G32" s="18" t="s">
        <v>644</v>
      </c>
      <c r="H32" s="18" t="s">
        <v>639</v>
      </c>
      <c r="I32" s="79">
        <f>апр.25!I32+F32-E32</f>
        <v>0</v>
      </c>
    </row>
    <row r="33" spans="1:10" x14ac:dyDescent="0.25">
      <c r="A33" s="9"/>
      <c r="B33" s="16">
        <v>25</v>
      </c>
      <c r="C33" s="14"/>
      <c r="D33" s="25"/>
      <c r="E33" s="29">
        <v>1250</v>
      </c>
      <c r="F33" s="80">
        <v>12000</v>
      </c>
      <c r="G33" s="18" t="s">
        <v>656</v>
      </c>
      <c r="H33" s="18" t="s">
        <v>654</v>
      </c>
      <c r="I33" s="79">
        <f>апр.25!I33+F33-E33</f>
        <v>17750</v>
      </c>
    </row>
    <row r="34" spans="1:10" x14ac:dyDescent="0.25">
      <c r="A34" s="8"/>
      <c r="B34" s="16">
        <v>26</v>
      </c>
      <c r="C34" s="14"/>
      <c r="D34" s="25"/>
      <c r="E34" s="29">
        <v>1250</v>
      </c>
      <c r="F34" s="80"/>
      <c r="G34" s="18"/>
      <c r="H34" s="18"/>
      <c r="I34" s="79">
        <f>апр.25!I34+F34-E34</f>
        <v>-6250</v>
      </c>
    </row>
    <row r="35" spans="1:10" x14ac:dyDescent="0.25">
      <c r="A35" s="8"/>
      <c r="B35" s="16" t="s">
        <v>54</v>
      </c>
      <c r="C35" s="14"/>
      <c r="D35" s="25"/>
      <c r="E35" s="29">
        <v>1250</v>
      </c>
      <c r="F35" s="80"/>
      <c r="G35" s="18"/>
      <c r="H35" s="18"/>
      <c r="I35" s="79">
        <f>апр.25!I35+F35-E35</f>
        <v>17500</v>
      </c>
    </row>
    <row r="36" spans="1:10" x14ac:dyDescent="0.25">
      <c r="A36" s="8"/>
      <c r="B36" s="16">
        <v>27</v>
      </c>
      <c r="C36" s="14"/>
      <c r="D36" s="25"/>
      <c r="E36" s="29">
        <v>1250</v>
      </c>
      <c r="F36" s="80">
        <v>1250</v>
      </c>
      <c r="G36" s="18" t="s">
        <v>601</v>
      </c>
      <c r="H36" s="18" t="s">
        <v>598</v>
      </c>
      <c r="I36" s="79">
        <f>апр.25!I36+F36-E36</f>
        <v>0</v>
      </c>
      <c r="J36" s="126"/>
    </row>
    <row r="37" spans="1:10" x14ac:dyDescent="0.25">
      <c r="A37" s="8"/>
      <c r="B37" s="16">
        <v>28</v>
      </c>
      <c r="C37" s="14"/>
      <c r="D37" s="25"/>
      <c r="E37" s="29">
        <v>1250</v>
      </c>
      <c r="F37" s="80"/>
      <c r="G37" s="18"/>
      <c r="H37" s="18"/>
      <c r="I37" s="79">
        <f>апр.25!I37+F37-E37</f>
        <v>-2500</v>
      </c>
    </row>
    <row r="38" spans="1:10" x14ac:dyDescent="0.25">
      <c r="A38" s="10"/>
      <c r="B38" s="16" t="s">
        <v>28</v>
      </c>
      <c r="C38" s="65"/>
      <c r="D38" s="25"/>
      <c r="E38" s="29">
        <v>1250</v>
      </c>
      <c r="F38" s="80"/>
      <c r="G38" s="18"/>
      <c r="H38" s="18"/>
      <c r="I38" s="79">
        <f>апр.25!I38+F38-E38</f>
        <v>-2500</v>
      </c>
    </row>
    <row r="39" spans="1:10" x14ac:dyDescent="0.25">
      <c r="A39" s="10"/>
      <c r="B39" s="16"/>
      <c r="C39" s="14"/>
      <c r="D39" s="25"/>
      <c r="E39" s="29"/>
      <c r="F39" s="80"/>
      <c r="G39" s="18"/>
      <c r="H39" s="18"/>
      <c r="I39" s="79">
        <f>апр.25!I39+F39-E39</f>
        <v>0</v>
      </c>
    </row>
    <row r="40" spans="1:10" x14ac:dyDescent="0.25">
      <c r="A40" s="10"/>
      <c r="B40" s="16">
        <v>31</v>
      </c>
      <c r="C40" s="14"/>
      <c r="D40" s="25"/>
      <c r="E40" s="29">
        <v>1250</v>
      </c>
      <c r="F40" s="80"/>
      <c r="G40" s="18"/>
      <c r="H40" s="18"/>
      <c r="I40" s="79">
        <f>апр.25!I40+F40-E40</f>
        <v>-2500</v>
      </c>
    </row>
    <row r="41" spans="1:10" x14ac:dyDescent="0.25">
      <c r="A41" s="10"/>
      <c r="B41" s="16">
        <v>32</v>
      </c>
      <c r="C41" s="14"/>
      <c r="D41" s="25"/>
      <c r="E41" s="29">
        <v>1250</v>
      </c>
      <c r="F41" s="80"/>
      <c r="G41" s="18"/>
      <c r="H41" s="18"/>
      <c r="I41" s="79">
        <f>апр.25!I41+F41-E41</f>
        <v>-6250</v>
      </c>
    </row>
    <row r="42" spans="1:10" x14ac:dyDescent="0.25">
      <c r="A42" s="9"/>
      <c r="B42" s="16">
        <v>33</v>
      </c>
      <c r="C42" s="14"/>
      <c r="D42" s="25"/>
      <c r="E42" s="29">
        <v>1250</v>
      </c>
      <c r="F42" s="80">
        <v>1250</v>
      </c>
      <c r="G42" s="18" t="s">
        <v>565</v>
      </c>
      <c r="H42" s="18" t="s">
        <v>560</v>
      </c>
      <c r="I42" s="79">
        <f>апр.25!I42+F42-E42</f>
        <v>0</v>
      </c>
    </row>
    <row r="43" spans="1:10" x14ac:dyDescent="0.25">
      <c r="A43" s="8"/>
      <c r="B43" s="16">
        <v>34</v>
      </c>
      <c r="C43" s="14"/>
      <c r="D43" s="25"/>
      <c r="E43" s="29">
        <v>1250</v>
      </c>
      <c r="F43" s="80"/>
      <c r="G43" s="18"/>
      <c r="H43" s="18"/>
      <c r="I43" s="79">
        <f>апр.25!I43+F43-E43</f>
        <v>-2500</v>
      </c>
    </row>
    <row r="44" spans="1:10" x14ac:dyDescent="0.25">
      <c r="A44" s="10"/>
      <c r="B44" s="16">
        <v>35</v>
      </c>
      <c r="C44" s="66"/>
      <c r="D44" s="25"/>
      <c r="E44" s="29">
        <v>1250</v>
      </c>
      <c r="F44" s="80"/>
      <c r="G44" s="18"/>
      <c r="H44" s="18"/>
      <c r="I44" s="79">
        <f>апр.25!I44+F44-E44</f>
        <v>-6250</v>
      </c>
    </row>
    <row r="45" spans="1:10" x14ac:dyDescent="0.25">
      <c r="A45" s="10"/>
      <c r="B45" s="16">
        <v>36</v>
      </c>
      <c r="C45" s="45"/>
      <c r="D45" s="25"/>
      <c r="E45" s="29">
        <v>1250</v>
      </c>
      <c r="F45" s="80"/>
      <c r="G45" s="18"/>
      <c r="H45" s="18"/>
      <c r="I45" s="79">
        <f>апр.25!I45+F45-E45</f>
        <v>3450</v>
      </c>
    </row>
    <row r="46" spans="1:10" x14ac:dyDescent="0.25">
      <c r="A46" s="11"/>
      <c r="B46" s="16">
        <v>37</v>
      </c>
      <c r="C46" s="14"/>
      <c r="D46" s="25"/>
      <c r="E46" s="29">
        <v>1250</v>
      </c>
      <c r="F46" s="80">
        <v>3750</v>
      </c>
      <c r="G46" s="18" t="s">
        <v>609</v>
      </c>
      <c r="H46" s="18" t="s">
        <v>598</v>
      </c>
      <c r="I46" s="79">
        <f>апр.25!I46+F46-E46</f>
        <v>0</v>
      </c>
    </row>
    <row r="47" spans="1:10" x14ac:dyDescent="0.25">
      <c r="A47" s="8"/>
      <c r="B47" s="16">
        <v>38</v>
      </c>
      <c r="C47" s="45"/>
      <c r="D47" s="25"/>
      <c r="E47" s="29">
        <v>1250</v>
      </c>
      <c r="F47" s="80"/>
      <c r="G47" s="18"/>
      <c r="H47" s="18"/>
      <c r="I47" s="79">
        <f>апр.25!I47+F47-E47</f>
        <v>-6250</v>
      </c>
    </row>
    <row r="48" spans="1:10" x14ac:dyDescent="0.25">
      <c r="A48" s="8"/>
      <c r="B48" s="16">
        <v>39</v>
      </c>
      <c r="C48" s="14"/>
      <c r="D48" s="25"/>
      <c r="E48" s="29">
        <v>1250</v>
      </c>
      <c r="F48" s="80"/>
      <c r="G48" s="18"/>
      <c r="H48" s="18"/>
      <c r="I48" s="79">
        <f>апр.25!I48+F48-E48</f>
        <v>-6250</v>
      </c>
    </row>
    <row r="49" spans="1:9" x14ac:dyDescent="0.25">
      <c r="A49" s="8"/>
      <c r="B49" s="16">
        <v>40</v>
      </c>
      <c r="C49" s="14"/>
      <c r="D49" s="25"/>
      <c r="E49" s="59">
        <v>1250</v>
      </c>
      <c r="F49" s="80"/>
      <c r="G49" s="18"/>
      <c r="H49" s="18"/>
      <c r="I49" s="79">
        <f>апр.25!I49+F49-E49</f>
        <v>-6250</v>
      </c>
    </row>
    <row r="50" spans="1:9" x14ac:dyDescent="0.25">
      <c r="A50" s="8"/>
      <c r="B50" s="16">
        <v>41</v>
      </c>
      <c r="C50" s="63"/>
      <c r="D50" s="25"/>
      <c r="E50" s="29">
        <v>1250</v>
      </c>
      <c r="F50" s="80"/>
      <c r="G50" s="18"/>
      <c r="H50" s="18"/>
      <c r="I50" s="79">
        <f>апр.25!I50+F50-E50</f>
        <v>-6250</v>
      </c>
    </row>
    <row r="51" spans="1:9" x14ac:dyDescent="0.25">
      <c r="A51" s="8"/>
      <c r="B51" s="16">
        <v>42</v>
      </c>
      <c r="C51" s="14"/>
      <c r="D51" s="25"/>
      <c r="E51" s="29">
        <v>1250</v>
      </c>
      <c r="F51" s="80"/>
      <c r="G51" s="18"/>
      <c r="H51" s="18"/>
      <c r="I51" s="79">
        <f>апр.25!I51+F51-E51</f>
        <v>-5750</v>
      </c>
    </row>
    <row r="52" spans="1:9" x14ac:dyDescent="0.25">
      <c r="A52" s="8"/>
      <c r="B52" s="16">
        <v>43</v>
      </c>
      <c r="C52" s="14"/>
      <c r="D52" s="25"/>
      <c r="E52" s="29">
        <v>1250</v>
      </c>
      <c r="F52" s="80">
        <v>1250</v>
      </c>
      <c r="G52" s="18" t="s">
        <v>645</v>
      </c>
      <c r="H52" s="18" t="s">
        <v>639</v>
      </c>
      <c r="I52" s="79">
        <f>апр.25!I52+F52-E52</f>
        <v>-3750</v>
      </c>
    </row>
    <row r="53" spans="1:9" x14ac:dyDescent="0.25">
      <c r="A53" s="8"/>
      <c r="B53" s="16">
        <v>44</v>
      </c>
      <c r="C53" s="14"/>
      <c r="D53" s="16"/>
      <c r="E53" s="29">
        <v>1250</v>
      </c>
      <c r="F53" s="80"/>
      <c r="G53" s="18"/>
      <c r="H53" s="18"/>
      <c r="I53" s="79">
        <f>апр.25!I53+F53-E53</f>
        <v>-6250</v>
      </c>
    </row>
    <row r="54" spans="1:9" x14ac:dyDescent="0.25">
      <c r="A54" s="9"/>
      <c r="B54" s="16">
        <v>45</v>
      </c>
      <c r="C54" s="14"/>
      <c r="D54" s="25"/>
      <c r="E54" s="29">
        <v>1250</v>
      </c>
      <c r="F54" s="80">
        <v>1250</v>
      </c>
      <c r="G54" s="18" t="s">
        <v>563</v>
      </c>
      <c r="H54" s="18" t="s">
        <v>560</v>
      </c>
      <c r="I54" s="79">
        <f>апр.25!I54+F54-E54</f>
        <v>-1250</v>
      </c>
    </row>
    <row r="55" spans="1:9" x14ac:dyDescent="0.25">
      <c r="A55" s="8"/>
      <c r="B55" s="16">
        <v>46</v>
      </c>
      <c r="C55" s="14"/>
      <c r="D55" s="25"/>
      <c r="E55" s="29">
        <v>1250</v>
      </c>
      <c r="F55" s="80"/>
      <c r="G55" s="18"/>
      <c r="H55" s="18"/>
      <c r="I55" s="79">
        <f>апр.25!I55+F55-E55</f>
        <v>-1250</v>
      </c>
    </row>
    <row r="56" spans="1:9" x14ac:dyDescent="0.25">
      <c r="A56" s="9"/>
      <c r="B56" s="16">
        <v>47</v>
      </c>
      <c r="C56" s="14"/>
      <c r="D56" s="25"/>
      <c r="E56" s="29">
        <v>1250</v>
      </c>
      <c r="F56" s="80"/>
      <c r="G56" s="18"/>
      <c r="H56" s="18"/>
      <c r="I56" s="79">
        <f>апр.25!I56+F56-E56</f>
        <v>-2500</v>
      </c>
    </row>
    <row r="57" spans="1:9" x14ac:dyDescent="0.25">
      <c r="A57" s="8"/>
      <c r="B57" s="16">
        <v>48</v>
      </c>
      <c r="C57" s="64"/>
      <c r="D57" s="25"/>
      <c r="E57" s="29">
        <v>1250</v>
      </c>
      <c r="F57" s="80">
        <v>10000</v>
      </c>
      <c r="G57" s="18" t="s">
        <v>677</v>
      </c>
      <c r="H57" s="18" t="s">
        <v>676</v>
      </c>
      <c r="I57" s="79">
        <f>апр.25!I57+F57-E57</f>
        <v>11250</v>
      </c>
    </row>
    <row r="58" spans="1:9" x14ac:dyDescent="0.25">
      <c r="A58" s="10"/>
      <c r="B58" s="16">
        <v>49</v>
      </c>
      <c r="C58" s="14"/>
      <c r="D58" s="25"/>
      <c r="E58" s="29">
        <v>1250</v>
      </c>
      <c r="F58" s="80"/>
      <c r="G58" s="18"/>
      <c r="H58" s="18"/>
      <c r="I58" s="79">
        <f>апр.25!I58+F58-E58</f>
        <v>-2500</v>
      </c>
    </row>
    <row r="59" spans="1:9" x14ac:dyDescent="0.25">
      <c r="A59" s="10"/>
      <c r="B59" s="16">
        <v>50</v>
      </c>
      <c r="C59" s="14"/>
      <c r="D59" s="25"/>
      <c r="E59" s="29">
        <v>1250</v>
      </c>
      <c r="F59" s="80"/>
      <c r="G59" s="18"/>
      <c r="H59" s="18"/>
      <c r="I59" s="79">
        <f>апр.25!I59+F59-E59</f>
        <v>-1250</v>
      </c>
    </row>
    <row r="60" spans="1:9" x14ac:dyDescent="0.25">
      <c r="A60" s="8"/>
      <c r="B60" s="16">
        <v>51.52</v>
      </c>
      <c r="C60" s="14"/>
      <c r="D60" s="25"/>
      <c r="E60" s="29">
        <v>1250</v>
      </c>
      <c r="F60" s="80"/>
      <c r="G60" s="18"/>
      <c r="H60" s="18"/>
      <c r="I60" s="79">
        <f>апр.25!I60+F60-E60</f>
        <v>-5000</v>
      </c>
    </row>
    <row r="61" spans="1:9" x14ac:dyDescent="0.25">
      <c r="A61" s="10"/>
      <c r="B61" s="16">
        <v>53</v>
      </c>
      <c r="C61" s="14"/>
      <c r="D61" s="25"/>
      <c r="E61" s="29">
        <v>1250</v>
      </c>
      <c r="F61" s="80"/>
      <c r="G61" s="18"/>
      <c r="H61" s="18"/>
      <c r="I61" s="79">
        <f>апр.25!I61+F61-E61</f>
        <v>-3750</v>
      </c>
    </row>
    <row r="62" spans="1:9" x14ac:dyDescent="0.25">
      <c r="A62" s="10"/>
      <c r="B62" s="16">
        <v>54.55</v>
      </c>
      <c r="C62" s="14"/>
      <c r="D62" s="25"/>
      <c r="E62" s="29">
        <v>1250</v>
      </c>
      <c r="F62" s="80"/>
      <c r="G62" s="18"/>
      <c r="H62" s="18"/>
      <c r="I62" s="79">
        <f>апр.25!I62+F62-E62</f>
        <v>-2500</v>
      </c>
    </row>
    <row r="63" spans="1:9" x14ac:dyDescent="0.25">
      <c r="A63" s="8"/>
      <c r="B63" s="16">
        <v>56</v>
      </c>
      <c r="C63" s="14"/>
      <c r="D63" s="25"/>
      <c r="E63" s="59">
        <v>1250</v>
      </c>
      <c r="F63" s="80"/>
      <c r="G63" s="18"/>
      <c r="H63" s="18"/>
      <c r="I63" s="79">
        <f>апр.25!I63+F63-E63</f>
        <v>-6250</v>
      </c>
    </row>
    <row r="64" spans="1:9" x14ac:dyDescent="0.25">
      <c r="A64" s="8"/>
      <c r="B64" s="16">
        <v>57</v>
      </c>
      <c r="C64" s="14"/>
      <c r="D64" s="25"/>
      <c r="E64" s="59">
        <v>1250</v>
      </c>
      <c r="F64" s="80"/>
      <c r="G64" s="18"/>
      <c r="H64" s="18"/>
      <c r="I64" s="79">
        <f>апр.25!I64+F64-E64</f>
        <v>7750</v>
      </c>
    </row>
    <row r="65" spans="1:10" x14ac:dyDescent="0.25">
      <c r="A65" s="8"/>
      <c r="B65" s="16" t="s">
        <v>52</v>
      </c>
      <c r="C65" s="14"/>
      <c r="D65" s="25"/>
      <c r="E65" s="59">
        <v>1250</v>
      </c>
      <c r="F65" s="80">
        <v>3750</v>
      </c>
      <c r="G65" s="18" t="s">
        <v>607</v>
      </c>
      <c r="H65" s="18" t="s">
        <v>598</v>
      </c>
      <c r="I65" s="79">
        <f>апр.25!I65+F65-E65</f>
        <v>3750</v>
      </c>
    </row>
    <row r="66" spans="1:10" x14ac:dyDescent="0.25">
      <c r="A66" s="8"/>
      <c r="B66" s="16">
        <v>58</v>
      </c>
      <c r="C66" s="14"/>
      <c r="D66" s="25"/>
      <c r="E66" s="59">
        <v>1250</v>
      </c>
      <c r="F66" s="80">
        <v>1250</v>
      </c>
      <c r="G66" s="18" t="s">
        <v>574</v>
      </c>
      <c r="H66" s="18" t="s">
        <v>571</v>
      </c>
      <c r="I66" s="79">
        <f>апр.25!I66+F66-E66</f>
        <v>1250</v>
      </c>
      <c r="J66" s="125"/>
    </row>
    <row r="67" spans="1:10" x14ac:dyDescent="0.25">
      <c r="A67" s="8"/>
      <c r="B67" s="16">
        <v>59</v>
      </c>
      <c r="C67" s="14"/>
      <c r="D67" s="25"/>
      <c r="E67" s="59">
        <v>1250</v>
      </c>
      <c r="F67" s="80">
        <v>1250</v>
      </c>
      <c r="G67" s="18" t="s">
        <v>551</v>
      </c>
      <c r="H67" s="18" t="s">
        <v>550</v>
      </c>
      <c r="I67" s="79">
        <f>апр.25!I67+F67-E67</f>
        <v>0</v>
      </c>
    </row>
    <row r="68" spans="1:10" x14ac:dyDescent="0.25">
      <c r="A68" s="8"/>
      <c r="B68" s="16">
        <v>60</v>
      </c>
      <c r="C68" s="14"/>
      <c r="D68" s="25"/>
      <c r="E68" s="59">
        <v>1250</v>
      </c>
      <c r="F68" s="80"/>
      <c r="G68" s="18"/>
      <c r="H68" s="18"/>
      <c r="I68" s="79">
        <f>апр.25!I68+F68-E68</f>
        <v>-6250</v>
      </c>
    </row>
    <row r="69" spans="1:10" x14ac:dyDescent="0.25">
      <c r="A69" s="8"/>
      <c r="B69" s="16">
        <v>61</v>
      </c>
      <c r="C69" s="14"/>
      <c r="D69" s="25"/>
      <c r="E69" s="59">
        <v>1250</v>
      </c>
      <c r="F69" s="80"/>
      <c r="G69" s="18"/>
      <c r="H69" s="18"/>
      <c r="I69" s="79">
        <f>апр.25!I69+F69-E69</f>
        <v>-2500</v>
      </c>
    </row>
    <row r="70" spans="1:10" x14ac:dyDescent="0.25">
      <c r="A70" s="8"/>
      <c r="B70" s="16">
        <v>62</v>
      </c>
      <c r="C70" s="14"/>
      <c r="D70" s="25"/>
      <c r="E70" s="59">
        <v>1250</v>
      </c>
      <c r="F70" s="80"/>
      <c r="G70" s="18"/>
      <c r="H70" s="18"/>
      <c r="I70" s="79">
        <f>апр.25!I70+F70-E70</f>
        <v>-2500</v>
      </c>
    </row>
    <row r="71" spans="1:10" x14ac:dyDescent="0.25">
      <c r="A71" s="8"/>
      <c r="B71" s="16">
        <v>63</v>
      </c>
      <c r="C71" s="14"/>
      <c r="D71" s="25"/>
      <c r="E71" s="29">
        <v>1250</v>
      </c>
      <c r="F71" s="80"/>
      <c r="G71" s="18"/>
      <c r="H71" s="18"/>
      <c r="I71" s="79">
        <f>апр.25!I71+F71-E71</f>
        <v>-6250</v>
      </c>
    </row>
    <row r="72" spans="1:10" x14ac:dyDescent="0.25">
      <c r="A72" s="8"/>
      <c r="B72" s="16">
        <v>64</v>
      </c>
      <c r="C72" s="14"/>
      <c r="D72" s="25"/>
      <c r="E72" s="29">
        <v>1250</v>
      </c>
      <c r="F72" s="80"/>
      <c r="G72" s="18"/>
      <c r="H72" s="18"/>
      <c r="I72" s="79">
        <f>апр.25!I72+F72-E72</f>
        <v>-6250</v>
      </c>
    </row>
    <row r="73" spans="1:10" x14ac:dyDescent="0.25">
      <c r="A73" s="11"/>
      <c r="B73" s="16">
        <v>65</v>
      </c>
      <c r="C73" s="14"/>
      <c r="D73" s="25"/>
      <c r="E73" s="59"/>
      <c r="F73" s="80"/>
      <c r="G73" s="18"/>
      <c r="H73" s="18"/>
      <c r="I73" s="79">
        <f>апр.25!I73+F73-E73</f>
        <v>0</v>
      </c>
    </row>
    <row r="74" spans="1:10" x14ac:dyDescent="0.25">
      <c r="A74" s="8"/>
      <c r="B74" s="16">
        <v>66</v>
      </c>
      <c r="C74" s="14"/>
      <c r="D74" s="25"/>
      <c r="E74" s="59">
        <v>1250</v>
      </c>
      <c r="F74" s="80"/>
      <c r="G74" s="18"/>
      <c r="H74" s="18"/>
      <c r="I74" s="79">
        <f>апр.25!I74+F74-E74</f>
        <v>-6250</v>
      </c>
    </row>
    <row r="75" spans="1:10" x14ac:dyDescent="0.25">
      <c r="A75" s="8"/>
      <c r="B75" s="16" t="s">
        <v>1137</v>
      </c>
      <c r="C75" s="14"/>
      <c r="D75" s="25"/>
      <c r="E75" s="29">
        <v>1250</v>
      </c>
      <c r="F75" s="80"/>
      <c r="G75" s="18"/>
      <c r="H75" s="18"/>
      <c r="I75" s="79">
        <f>апр.25!I75+F75-E75</f>
        <v>88500</v>
      </c>
    </row>
    <row r="76" spans="1:10" x14ac:dyDescent="0.25">
      <c r="A76" s="8"/>
      <c r="B76" s="16">
        <v>68.69</v>
      </c>
      <c r="C76" s="14"/>
      <c r="D76" s="25"/>
      <c r="E76" s="29">
        <v>1250</v>
      </c>
      <c r="F76" s="80"/>
      <c r="G76" s="18"/>
      <c r="H76" s="18"/>
      <c r="I76" s="79">
        <f>апр.25!I76+F76-E76</f>
        <v>1250</v>
      </c>
    </row>
    <row r="77" spans="1:10" x14ac:dyDescent="0.25">
      <c r="A77" s="8"/>
      <c r="B77" s="16">
        <v>69</v>
      </c>
      <c r="C77" s="14"/>
      <c r="D77" s="25"/>
      <c r="E77" s="29">
        <v>1250</v>
      </c>
      <c r="F77" s="80">
        <v>1250</v>
      </c>
      <c r="G77" s="18" t="s">
        <v>553</v>
      </c>
      <c r="H77" s="18" t="s">
        <v>550</v>
      </c>
      <c r="I77" s="79">
        <f>апр.25!I77+F77-E77</f>
        <v>-2500</v>
      </c>
    </row>
    <row r="78" spans="1:10" x14ac:dyDescent="0.25">
      <c r="A78" s="8"/>
      <c r="B78" s="16">
        <v>70</v>
      </c>
      <c r="C78" s="14"/>
      <c r="D78" s="25"/>
      <c r="E78" s="29">
        <v>1250</v>
      </c>
      <c r="F78" s="80">
        <v>1500</v>
      </c>
      <c r="G78" s="18" t="s">
        <v>556</v>
      </c>
      <c r="H78" s="18" t="s">
        <v>550</v>
      </c>
      <c r="I78" s="79">
        <f>апр.25!I78+F78-E78</f>
        <v>-250</v>
      </c>
    </row>
    <row r="79" spans="1:10" x14ac:dyDescent="0.25">
      <c r="A79" s="8"/>
      <c r="B79" s="16">
        <v>71</v>
      </c>
      <c r="C79" s="14"/>
      <c r="D79" s="25"/>
      <c r="E79" s="29">
        <v>1250</v>
      </c>
      <c r="F79" s="80">
        <v>1250</v>
      </c>
      <c r="G79" s="18" t="s">
        <v>683</v>
      </c>
      <c r="H79" s="18" t="s">
        <v>681</v>
      </c>
      <c r="I79" s="79">
        <f>апр.25!I79+F79-E79</f>
        <v>-2500</v>
      </c>
    </row>
    <row r="80" spans="1:10" x14ac:dyDescent="0.25">
      <c r="A80" s="8"/>
      <c r="B80" s="16">
        <v>72</v>
      </c>
      <c r="C80" s="14"/>
      <c r="D80" s="25"/>
      <c r="E80" s="29">
        <v>1250</v>
      </c>
      <c r="F80" s="80">
        <v>1250</v>
      </c>
      <c r="G80" s="18" t="s">
        <v>683</v>
      </c>
      <c r="H80" s="18" t="s">
        <v>681</v>
      </c>
      <c r="I80" s="79">
        <f>апр.25!I80+F80-E80</f>
        <v>-2500</v>
      </c>
    </row>
    <row r="81" spans="1:9" x14ac:dyDescent="0.25">
      <c r="A81" s="8"/>
      <c r="B81" s="16">
        <v>73</v>
      </c>
      <c r="C81" s="14"/>
      <c r="D81" s="25"/>
      <c r="E81" s="59">
        <v>1250</v>
      </c>
      <c r="F81" s="80"/>
      <c r="G81" s="18"/>
      <c r="H81" s="18"/>
      <c r="I81" s="79">
        <f>апр.25!I81+F81-E81</f>
        <v>8750</v>
      </c>
    </row>
    <row r="82" spans="1:9" x14ac:dyDescent="0.25">
      <c r="A82" s="8"/>
      <c r="B82" s="16">
        <v>74</v>
      </c>
      <c r="C82" s="14"/>
      <c r="D82" s="25"/>
      <c r="E82" s="59">
        <v>1250</v>
      </c>
      <c r="F82" s="80"/>
      <c r="G82" s="18"/>
      <c r="H82" s="18"/>
      <c r="I82" s="79">
        <f>апр.25!I82+F82-E82</f>
        <v>-6250</v>
      </c>
    </row>
    <row r="83" spans="1:9" x14ac:dyDescent="0.25">
      <c r="A83" s="8"/>
      <c r="B83" s="16">
        <v>75</v>
      </c>
      <c r="C83" s="14"/>
      <c r="D83" s="25"/>
      <c r="E83" s="59"/>
      <c r="F83" s="80"/>
      <c r="G83" s="18"/>
      <c r="H83" s="18"/>
      <c r="I83" s="79">
        <f>апр.25!I83+F83-E83</f>
        <v>0</v>
      </c>
    </row>
    <row r="84" spans="1:9" x14ac:dyDescent="0.25">
      <c r="A84" s="8"/>
      <c r="B84" s="16">
        <v>76</v>
      </c>
      <c r="C84" s="14"/>
      <c r="D84" s="25"/>
      <c r="E84" s="59">
        <v>1250</v>
      </c>
      <c r="F84" s="80">
        <v>1250</v>
      </c>
      <c r="G84" s="18" t="s">
        <v>683</v>
      </c>
      <c r="H84" s="18" t="s">
        <v>681</v>
      </c>
      <c r="I84" s="79">
        <f>апр.25!I84+F84-E84</f>
        <v>-2500</v>
      </c>
    </row>
    <row r="85" spans="1:9" x14ac:dyDescent="0.25">
      <c r="A85" s="8"/>
      <c r="B85" s="16">
        <v>77</v>
      </c>
      <c r="C85" s="14"/>
      <c r="D85" s="25"/>
      <c r="E85" s="59">
        <v>1250</v>
      </c>
      <c r="F85" s="80">
        <v>1250</v>
      </c>
      <c r="G85" s="18" t="s">
        <v>683</v>
      </c>
      <c r="H85" s="18" t="s">
        <v>681</v>
      </c>
      <c r="I85" s="79">
        <f>апр.25!I85+F85-E85</f>
        <v>-2500</v>
      </c>
    </row>
    <row r="86" spans="1:9" x14ac:dyDescent="0.25">
      <c r="A86" s="8"/>
      <c r="B86" s="16">
        <v>78</v>
      </c>
      <c r="C86" s="14"/>
      <c r="D86" s="25"/>
      <c r="E86" s="59">
        <v>1250</v>
      </c>
      <c r="F86" s="80"/>
      <c r="G86" s="18"/>
      <c r="H86" s="18"/>
      <c r="I86" s="79">
        <f>апр.25!I86+F86-E86</f>
        <v>-2500</v>
      </c>
    </row>
    <row r="87" spans="1:9" x14ac:dyDescent="0.25">
      <c r="A87" s="8"/>
      <c r="B87" s="16">
        <v>79</v>
      </c>
      <c r="C87" s="14"/>
      <c r="D87" s="25"/>
      <c r="E87" s="59">
        <v>1250</v>
      </c>
      <c r="F87" s="80">
        <v>1250</v>
      </c>
      <c r="G87" s="18" t="s">
        <v>586</v>
      </c>
      <c r="H87" s="18" t="s">
        <v>583</v>
      </c>
      <c r="I87" s="79">
        <f>апр.25!I87+F87-E87</f>
        <v>0</v>
      </c>
    </row>
    <row r="88" spans="1:9" x14ac:dyDescent="0.25">
      <c r="A88" s="8"/>
      <c r="B88" s="16">
        <v>80</v>
      </c>
      <c r="C88" s="14"/>
      <c r="D88" s="25"/>
      <c r="E88" s="59">
        <v>1250</v>
      </c>
      <c r="F88" s="80">
        <v>1250</v>
      </c>
      <c r="G88" s="18" t="s">
        <v>555</v>
      </c>
      <c r="H88" s="18" t="s">
        <v>550</v>
      </c>
      <c r="I88" s="79">
        <f>апр.25!I88+F88-E88</f>
        <v>-1250</v>
      </c>
    </row>
    <row r="89" spans="1:9" x14ac:dyDescent="0.25">
      <c r="A89" s="8"/>
      <c r="B89" s="16">
        <v>81</v>
      </c>
      <c r="C89" s="14"/>
      <c r="D89" s="25"/>
      <c r="E89" s="59"/>
      <c r="F89" s="80"/>
      <c r="G89" s="18"/>
      <c r="H89" s="18"/>
      <c r="I89" s="79">
        <f>апр.25!I89+F89-E89</f>
        <v>22250</v>
      </c>
    </row>
    <row r="90" spans="1:9" x14ac:dyDescent="0.25">
      <c r="A90" s="8"/>
      <c r="B90" s="16">
        <v>82</v>
      </c>
      <c r="C90" s="14"/>
      <c r="D90" s="25"/>
      <c r="E90" s="59">
        <v>1250</v>
      </c>
      <c r="F90" s="80"/>
      <c r="G90" s="18"/>
      <c r="H90" s="18"/>
      <c r="I90" s="79">
        <f>апр.25!I90+F90-E90</f>
        <v>0</v>
      </c>
    </row>
    <row r="91" spans="1:9" x14ac:dyDescent="0.25">
      <c r="A91" s="11"/>
      <c r="B91" s="16">
        <v>83</v>
      </c>
      <c r="C91" s="14"/>
      <c r="D91" s="25"/>
      <c r="E91" s="59"/>
      <c r="F91" s="80"/>
      <c r="G91" s="18"/>
      <c r="H91" s="18"/>
      <c r="I91" s="79">
        <f>апр.25!I91+F91-E91</f>
        <v>0</v>
      </c>
    </row>
    <row r="92" spans="1:9" x14ac:dyDescent="0.25">
      <c r="A92" s="8"/>
      <c r="B92" s="16">
        <v>84</v>
      </c>
      <c r="C92" s="14"/>
      <c r="D92" s="25"/>
      <c r="E92" s="59">
        <v>1250</v>
      </c>
      <c r="F92" s="80">
        <v>2500</v>
      </c>
      <c r="G92" s="18" t="s">
        <v>651</v>
      </c>
      <c r="H92" s="18" t="s">
        <v>652</v>
      </c>
      <c r="I92" s="79">
        <f>апр.25!I92+F92-E92</f>
        <v>0</v>
      </c>
    </row>
    <row r="93" spans="1:9" x14ac:dyDescent="0.25">
      <c r="A93" s="8"/>
      <c r="B93" s="16">
        <v>85</v>
      </c>
      <c r="C93" s="14"/>
      <c r="D93" s="25"/>
      <c r="E93" s="59">
        <v>1250</v>
      </c>
      <c r="F93" s="80"/>
      <c r="G93" s="18"/>
      <c r="H93" s="18"/>
      <c r="I93" s="79">
        <f>апр.25!I93+F93-E93</f>
        <v>-1250</v>
      </c>
    </row>
    <row r="94" spans="1:9" x14ac:dyDescent="0.25">
      <c r="A94" s="8"/>
      <c r="B94" s="16">
        <v>86</v>
      </c>
      <c r="C94" s="14"/>
      <c r="D94" s="25"/>
      <c r="E94" s="59">
        <v>1250</v>
      </c>
      <c r="F94" s="80"/>
      <c r="G94" s="18"/>
      <c r="H94" s="18"/>
      <c r="I94" s="79">
        <f>апр.25!I94+F94-E94</f>
        <v>-6250</v>
      </c>
    </row>
    <row r="95" spans="1:9" x14ac:dyDescent="0.25">
      <c r="A95" s="8"/>
      <c r="B95" s="16">
        <v>87</v>
      </c>
      <c r="C95" s="14"/>
      <c r="D95" s="25"/>
      <c r="E95" s="59">
        <v>1250</v>
      </c>
      <c r="F95" s="80"/>
      <c r="G95" s="18"/>
      <c r="H95" s="18"/>
      <c r="I95" s="79">
        <f>апр.25!I95+F95-E95</f>
        <v>-6250</v>
      </c>
    </row>
    <row r="96" spans="1:9" x14ac:dyDescent="0.25">
      <c r="A96" s="8"/>
      <c r="B96" s="16">
        <v>88</v>
      </c>
      <c r="C96" s="14"/>
      <c r="D96" s="25"/>
      <c r="E96" s="59"/>
      <c r="F96" s="80"/>
      <c r="G96" s="18"/>
      <c r="H96" s="18"/>
      <c r="I96" s="79">
        <f>апр.25!I96+F96-E96</f>
        <v>0</v>
      </c>
    </row>
    <row r="97" spans="1:9" x14ac:dyDescent="0.25">
      <c r="A97" s="8"/>
      <c r="B97" s="16" t="s">
        <v>56</v>
      </c>
      <c r="C97" s="14"/>
      <c r="D97" s="25"/>
      <c r="E97" s="59">
        <v>1250</v>
      </c>
      <c r="F97" s="80"/>
      <c r="G97" s="18"/>
      <c r="H97" s="18"/>
      <c r="I97" s="79">
        <f>апр.25!I97+F97-E97</f>
        <v>-6250</v>
      </c>
    </row>
    <row r="98" spans="1:9" x14ac:dyDescent="0.25">
      <c r="A98" s="8"/>
      <c r="B98" s="16">
        <v>89</v>
      </c>
      <c r="C98" s="14"/>
      <c r="D98" s="25"/>
      <c r="E98" s="59">
        <v>1250</v>
      </c>
      <c r="F98" s="80"/>
      <c r="G98" s="18"/>
      <c r="H98" s="18"/>
      <c r="I98" s="79">
        <f>апр.25!I98+F98-E98</f>
        <v>-6250</v>
      </c>
    </row>
    <row r="99" spans="1:9" x14ac:dyDescent="0.25">
      <c r="A99" s="8"/>
      <c r="B99" s="16">
        <v>90</v>
      </c>
      <c r="C99" s="14"/>
      <c r="D99" s="25"/>
      <c r="E99" s="59">
        <v>1250</v>
      </c>
      <c r="F99" s="80">
        <v>3750</v>
      </c>
      <c r="G99" s="18" t="s">
        <v>617</v>
      </c>
      <c r="H99" s="18" t="s">
        <v>612</v>
      </c>
      <c r="I99" s="79">
        <f>апр.25!I99+F99-E99</f>
        <v>2500</v>
      </c>
    </row>
    <row r="100" spans="1:9" x14ac:dyDescent="0.25">
      <c r="A100" s="8"/>
      <c r="B100" s="16">
        <v>91</v>
      </c>
      <c r="C100" s="14"/>
      <c r="D100" s="25"/>
      <c r="E100" s="59"/>
      <c r="F100" s="80"/>
      <c r="G100" s="18"/>
      <c r="H100" s="18"/>
      <c r="I100" s="79">
        <f>апр.25!I100+F100-E100</f>
        <v>0</v>
      </c>
    </row>
    <row r="101" spans="1:9" x14ac:dyDescent="0.25">
      <c r="A101" s="8"/>
      <c r="B101" s="16">
        <v>92</v>
      </c>
      <c r="C101" s="14"/>
      <c r="D101" s="25"/>
      <c r="E101" s="59">
        <v>1250</v>
      </c>
      <c r="F101" s="80"/>
      <c r="G101" s="18"/>
      <c r="H101" s="18"/>
      <c r="I101" s="79">
        <f>апр.25!I101+F101-E101</f>
        <v>-6250</v>
      </c>
    </row>
    <row r="102" spans="1:9" x14ac:dyDescent="0.25">
      <c r="A102" s="8"/>
      <c r="B102" s="16">
        <v>93</v>
      </c>
      <c r="C102" s="14"/>
      <c r="D102" s="25"/>
      <c r="E102" s="59">
        <v>1250</v>
      </c>
      <c r="F102" s="80"/>
      <c r="G102" s="18"/>
      <c r="H102" s="18"/>
      <c r="I102" s="79">
        <f>апр.25!I102+F102-E102</f>
        <v>-1250</v>
      </c>
    </row>
    <row r="103" spans="1:9" x14ac:dyDescent="0.25">
      <c r="A103" s="8"/>
      <c r="B103" s="16">
        <v>94</v>
      </c>
      <c r="C103" s="14"/>
      <c r="D103" s="25"/>
      <c r="E103" s="59">
        <v>1250</v>
      </c>
      <c r="F103" s="80"/>
      <c r="G103" s="18"/>
      <c r="H103" s="18"/>
      <c r="I103" s="79">
        <f>апр.25!I103+F103-E103</f>
        <v>-6250</v>
      </c>
    </row>
    <row r="104" spans="1:9" x14ac:dyDescent="0.25">
      <c r="A104" s="8"/>
      <c r="B104" s="16">
        <v>95</v>
      </c>
      <c r="C104" s="14"/>
      <c r="D104" s="25"/>
      <c r="E104" s="59"/>
      <c r="F104" s="80"/>
      <c r="G104" s="18"/>
      <c r="H104" s="18"/>
      <c r="I104" s="79">
        <f>апр.25!I104+F104-E104</f>
        <v>0</v>
      </c>
    </row>
    <row r="105" spans="1:9" x14ac:dyDescent="0.25">
      <c r="A105" s="8"/>
      <c r="B105" s="16">
        <v>96</v>
      </c>
      <c r="C105" s="14"/>
      <c r="D105" s="25"/>
      <c r="E105" s="59">
        <v>1250</v>
      </c>
      <c r="F105" s="80"/>
      <c r="G105" s="18"/>
      <c r="H105" s="18"/>
      <c r="I105" s="79">
        <f>апр.25!I105+F105-E105</f>
        <v>-2500</v>
      </c>
    </row>
    <row r="106" spans="1:9" x14ac:dyDescent="0.25">
      <c r="A106" s="8"/>
      <c r="B106" s="16">
        <v>97</v>
      </c>
      <c r="C106" s="14"/>
      <c r="D106" s="25"/>
      <c r="E106" s="59">
        <v>1250</v>
      </c>
      <c r="F106" s="80">
        <v>15000</v>
      </c>
      <c r="G106" s="18" t="s">
        <v>674</v>
      </c>
      <c r="H106" s="18" t="s">
        <v>666</v>
      </c>
      <c r="I106" s="79">
        <f>апр.25!I106+F106-E106</f>
        <v>8750</v>
      </c>
    </row>
    <row r="107" spans="1:9" x14ac:dyDescent="0.25">
      <c r="A107" s="8"/>
      <c r="B107" s="16">
        <v>98</v>
      </c>
      <c r="C107" s="14"/>
      <c r="D107" s="25"/>
      <c r="E107" s="59">
        <v>1250</v>
      </c>
      <c r="F107" s="80"/>
      <c r="G107" s="18"/>
      <c r="H107" s="18"/>
      <c r="I107" s="79">
        <f>апр.25!I107+F107-E107</f>
        <v>0</v>
      </c>
    </row>
    <row r="108" spans="1:9" x14ac:dyDescent="0.25">
      <c r="A108" s="8"/>
      <c r="B108" s="16">
        <v>99</v>
      </c>
      <c r="C108" s="14"/>
      <c r="D108" s="25"/>
      <c r="E108" s="59"/>
      <c r="F108" s="80"/>
      <c r="G108" s="18"/>
      <c r="H108" s="18"/>
      <c r="I108" s="79">
        <f>апр.25!I108+F108-E108</f>
        <v>0</v>
      </c>
    </row>
    <row r="109" spans="1:9" x14ac:dyDescent="0.25">
      <c r="A109" s="8"/>
      <c r="B109" s="16">
        <v>100</v>
      </c>
      <c r="C109" s="14"/>
      <c r="D109" s="25"/>
      <c r="E109" s="59">
        <v>1250</v>
      </c>
      <c r="F109" s="80">
        <v>1250</v>
      </c>
      <c r="G109" s="18" t="s">
        <v>597</v>
      </c>
      <c r="H109" s="18" t="s">
        <v>598</v>
      </c>
      <c r="I109" s="79">
        <f>апр.25!I109+F109-E109</f>
        <v>0</v>
      </c>
    </row>
    <row r="110" spans="1:9" x14ac:dyDescent="0.25">
      <c r="A110" s="8"/>
      <c r="B110" s="16">
        <v>101</v>
      </c>
      <c r="C110" s="14"/>
      <c r="D110" s="25"/>
      <c r="E110" s="59">
        <v>1250</v>
      </c>
      <c r="F110" s="80">
        <v>8000</v>
      </c>
      <c r="G110" s="18" t="s">
        <v>647</v>
      </c>
      <c r="H110" s="18" t="s">
        <v>639</v>
      </c>
      <c r="I110" s="79">
        <f>апр.25!I110+F110-E110</f>
        <v>1750</v>
      </c>
    </row>
    <row r="111" spans="1:9" x14ac:dyDescent="0.25">
      <c r="A111" s="8"/>
      <c r="B111" s="16" t="s">
        <v>30</v>
      </c>
      <c r="C111" s="14"/>
      <c r="D111" s="25"/>
      <c r="E111" s="59">
        <v>1250</v>
      </c>
      <c r="F111" s="80">
        <v>1250</v>
      </c>
      <c r="G111" s="18" t="s">
        <v>653</v>
      </c>
      <c r="H111" s="18" t="s">
        <v>654</v>
      </c>
      <c r="I111" s="79">
        <f>апр.25!I111+F111-E111</f>
        <v>0</v>
      </c>
    </row>
    <row r="112" spans="1:9" x14ac:dyDescent="0.25">
      <c r="A112" s="8"/>
      <c r="B112" s="16">
        <v>102</v>
      </c>
      <c r="C112" s="14"/>
      <c r="D112" s="25"/>
      <c r="E112" s="59">
        <v>1250</v>
      </c>
      <c r="F112" s="80"/>
      <c r="G112" s="18"/>
      <c r="H112" s="18"/>
      <c r="I112" s="79">
        <f>апр.25!I112+F112-E112</f>
        <v>-1200</v>
      </c>
    </row>
    <row r="113" spans="1:9" x14ac:dyDescent="0.25">
      <c r="A113" s="8"/>
      <c r="B113" s="16">
        <v>103</v>
      </c>
      <c r="C113" s="14"/>
      <c r="D113" s="25"/>
      <c r="E113" s="59">
        <v>1250</v>
      </c>
      <c r="F113" s="80">
        <v>1250</v>
      </c>
      <c r="G113" s="18" t="s">
        <v>667</v>
      </c>
      <c r="H113" s="18" t="s">
        <v>666</v>
      </c>
      <c r="I113" s="79">
        <f>апр.25!I113+F113-E113</f>
        <v>0</v>
      </c>
    </row>
    <row r="114" spans="1:9" x14ac:dyDescent="0.25">
      <c r="A114" s="8"/>
      <c r="B114" s="16">
        <v>104</v>
      </c>
      <c r="C114" s="14"/>
      <c r="D114" s="25"/>
      <c r="E114" s="59"/>
      <c r="F114" s="80"/>
      <c r="G114" s="18"/>
      <c r="H114" s="18"/>
      <c r="I114" s="79">
        <f>апр.25!I114+F114-E114</f>
        <v>0</v>
      </c>
    </row>
    <row r="115" spans="1:9" x14ac:dyDescent="0.25">
      <c r="A115" s="8"/>
      <c r="B115" s="16">
        <v>105</v>
      </c>
      <c r="C115" s="14"/>
      <c r="D115" s="25"/>
      <c r="E115" s="59"/>
      <c r="F115" s="80"/>
      <c r="G115" s="18"/>
      <c r="H115" s="18"/>
      <c r="I115" s="79">
        <f>апр.25!I115+F115-E115</f>
        <v>0</v>
      </c>
    </row>
    <row r="116" spans="1:9" x14ac:dyDescent="0.25">
      <c r="A116" s="8"/>
      <c r="B116" s="16">
        <v>106</v>
      </c>
      <c r="C116" s="14"/>
      <c r="D116" s="25"/>
      <c r="E116" s="59"/>
      <c r="F116" s="80"/>
      <c r="G116" s="18"/>
      <c r="H116" s="18"/>
      <c r="I116" s="79">
        <f>апр.25!I116+F116-E116</f>
        <v>0</v>
      </c>
    </row>
    <row r="117" spans="1:9" x14ac:dyDescent="0.25">
      <c r="A117" s="8"/>
      <c r="B117" s="16">
        <v>107</v>
      </c>
      <c r="C117" s="14"/>
      <c r="D117" s="25"/>
      <c r="E117" s="59"/>
      <c r="F117" s="80"/>
      <c r="G117" s="18"/>
      <c r="H117" s="18"/>
      <c r="I117" s="79">
        <f>апр.25!I117+F117-E117</f>
        <v>0</v>
      </c>
    </row>
    <row r="118" spans="1:9" x14ac:dyDescent="0.25">
      <c r="A118" s="8"/>
      <c r="B118" s="16">
        <v>108</v>
      </c>
      <c r="C118" s="14"/>
      <c r="D118" s="25"/>
      <c r="E118" s="59"/>
      <c r="F118" s="80"/>
      <c r="G118" s="18"/>
      <c r="H118" s="18"/>
      <c r="I118" s="79">
        <f>апр.25!I118+F118-E118</f>
        <v>0</v>
      </c>
    </row>
    <row r="119" spans="1:9" x14ac:dyDescent="0.25">
      <c r="A119" s="8"/>
      <c r="B119" s="16">
        <v>109</v>
      </c>
      <c r="C119" s="14"/>
      <c r="D119" s="25"/>
      <c r="E119" s="59"/>
      <c r="F119" s="80"/>
      <c r="G119" s="18"/>
      <c r="H119" s="18"/>
      <c r="I119" s="79">
        <f>апр.25!I119+F119-E119</f>
        <v>0</v>
      </c>
    </row>
    <row r="120" spans="1:9" x14ac:dyDescent="0.25">
      <c r="A120" s="11"/>
      <c r="B120" s="16">
        <v>110</v>
      </c>
      <c r="C120" s="14"/>
      <c r="D120" s="25"/>
      <c r="E120" s="59"/>
      <c r="F120" s="80"/>
      <c r="G120" s="18"/>
      <c r="H120" s="18"/>
      <c r="I120" s="79">
        <f>апр.25!I120+F120-E120</f>
        <v>0</v>
      </c>
    </row>
    <row r="121" spans="1:9" x14ac:dyDescent="0.25">
      <c r="A121" s="8"/>
      <c r="B121" s="16">
        <v>111</v>
      </c>
      <c r="C121" s="14"/>
      <c r="D121" s="25"/>
      <c r="E121" s="59"/>
      <c r="F121" s="80"/>
      <c r="G121" s="18"/>
      <c r="H121" s="18"/>
      <c r="I121" s="79">
        <f>апр.25!I121+F121-E121</f>
        <v>0</v>
      </c>
    </row>
    <row r="122" spans="1:9" x14ac:dyDescent="0.25">
      <c r="A122" s="8"/>
      <c r="B122" s="16">
        <v>112</v>
      </c>
      <c r="C122" s="14"/>
      <c r="D122" s="25"/>
      <c r="E122" s="59"/>
      <c r="F122" s="80"/>
      <c r="G122" s="18"/>
      <c r="H122" s="18"/>
      <c r="I122" s="79">
        <f>апр.25!I122+F122-E122</f>
        <v>0</v>
      </c>
    </row>
    <row r="123" spans="1:9" x14ac:dyDescent="0.25">
      <c r="A123" s="8"/>
      <c r="B123" s="16">
        <v>113</v>
      </c>
      <c r="C123" s="14"/>
      <c r="D123" s="25"/>
      <c r="E123" s="29">
        <v>1250</v>
      </c>
      <c r="F123" s="80">
        <v>1250</v>
      </c>
      <c r="G123" s="18" t="s">
        <v>638</v>
      </c>
      <c r="H123" s="18" t="s">
        <v>639</v>
      </c>
      <c r="I123" s="79">
        <f>апр.25!I123+F123-E123</f>
        <v>0</v>
      </c>
    </row>
    <row r="124" spans="1:9" x14ac:dyDescent="0.25">
      <c r="A124" s="8"/>
      <c r="B124" s="16" t="s">
        <v>51</v>
      </c>
      <c r="C124" s="14"/>
      <c r="D124" s="25"/>
      <c r="E124" s="29">
        <v>1250</v>
      </c>
      <c r="F124" s="80"/>
      <c r="G124" s="18"/>
      <c r="H124" s="18"/>
      <c r="I124" s="79">
        <f>апр.25!I124+F124-E124</f>
        <v>-1250</v>
      </c>
    </row>
    <row r="125" spans="1:9" x14ac:dyDescent="0.25">
      <c r="A125" s="8"/>
      <c r="B125" s="16" t="s">
        <v>26</v>
      </c>
      <c r="C125" s="14"/>
      <c r="D125" s="25"/>
      <c r="E125" s="29">
        <v>1250</v>
      </c>
      <c r="F125" s="80"/>
      <c r="G125" s="18"/>
      <c r="H125" s="18"/>
      <c r="I125" s="79">
        <f>апр.25!I125+F125-E125</f>
        <v>-6250</v>
      </c>
    </row>
    <row r="126" spans="1:9" x14ac:dyDescent="0.25">
      <c r="A126" s="8"/>
      <c r="B126" s="16">
        <v>114</v>
      </c>
      <c r="C126" s="14"/>
      <c r="D126" s="25"/>
      <c r="E126" s="59"/>
      <c r="F126" s="80"/>
      <c r="G126" s="18"/>
      <c r="H126" s="18"/>
      <c r="I126" s="79">
        <f>апр.25!I126+F126-E126</f>
        <v>0</v>
      </c>
    </row>
    <row r="127" spans="1:9" x14ac:dyDescent="0.25">
      <c r="A127" s="8"/>
      <c r="B127" s="16" t="s">
        <v>24</v>
      </c>
      <c r="C127" s="45"/>
      <c r="D127" s="25"/>
      <c r="E127" s="29"/>
      <c r="F127" s="80"/>
      <c r="G127" s="18"/>
      <c r="H127" s="18"/>
      <c r="I127" s="79">
        <f>апр.25!I127+F127-E127</f>
        <v>0</v>
      </c>
    </row>
    <row r="128" spans="1:9" x14ac:dyDescent="0.25">
      <c r="A128" s="8"/>
      <c r="B128" s="16">
        <v>116</v>
      </c>
      <c r="C128" s="14"/>
      <c r="D128" s="25"/>
      <c r="E128" s="59"/>
      <c r="F128" s="80"/>
      <c r="G128" s="18"/>
      <c r="H128" s="18"/>
      <c r="I128" s="79">
        <f>апр.25!I128+F128-E128</f>
        <v>0</v>
      </c>
    </row>
    <row r="129" spans="1:10" x14ac:dyDescent="0.25">
      <c r="A129" s="8"/>
      <c r="B129" s="16">
        <v>117</v>
      </c>
      <c r="C129" s="14"/>
      <c r="D129" s="25"/>
      <c r="E129" s="59">
        <v>1250</v>
      </c>
      <c r="F129" s="80">
        <v>1250</v>
      </c>
      <c r="G129" s="18" t="s">
        <v>562</v>
      </c>
      <c r="H129" s="18" t="s">
        <v>560</v>
      </c>
      <c r="I129" s="79">
        <f>апр.25!I129+F129-E129</f>
        <v>0</v>
      </c>
    </row>
    <row r="130" spans="1:10" x14ac:dyDescent="0.25">
      <c r="A130" s="8"/>
      <c r="B130" s="16">
        <v>118</v>
      </c>
      <c r="C130" s="64"/>
      <c r="D130" s="25"/>
      <c r="E130" s="59"/>
      <c r="F130" s="80"/>
      <c r="G130" s="18"/>
      <c r="H130" s="18"/>
      <c r="I130" s="79">
        <f>апр.25!I130+F130-E130</f>
        <v>0</v>
      </c>
    </row>
    <row r="131" spans="1:10" x14ac:dyDescent="0.25">
      <c r="A131" s="8"/>
      <c r="B131" s="16">
        <v>119</v>
      </c>
      <c r="C131" s="14"/>
      <c r="D131" s="25"/>
      <c r="E131" s="29">
        <v>1250</v>
      </c>
      <c r="F131" s="80"/>
      <c r="G131" s="18"/>
      <c r="H131" s="18"/>
      <c r="I131" s="79">
        <f>апр.25!I131+F131-E131</f>
        <v>-250</v>
      </c>
    </row>
    <row r="132" spans="1:10" x14ac:dyDescent="0.25">
      <c r="A132" s="10"/>
      <c r="B132" s="16">
        <v>120</v>
      </c>
      <c r="C132" s="14"/>
      <c r="D132" s="25"/>
      <c r="E132" s="29">
        <v>1250</v>
      </c>
      <c r="F132" s="80"/>
      <c r="G132" s="18"/>
      <c r="H132" s="18"/>
      <c r="I132" s="79">
        <f>апр.25!I132+F132-E132</f>
        <v>0</v>
      </c>
    </row>
    <row r="133" spans="1:10" x14ac:dyDescent="0.25">
      <c r="A133" s="8"/>
      <c r="B133" s="16">
        <v>121</v>
      </c>
      <c r="C133" s="14"/>
      <c r="D133" s="25"/>
      <c r="E133" s="29">
        <v>1250</v>
      </c>
      <c r="F133" s="80"/>
      <c r="G133" s="18"/>
      <c r="H133" s="18"/>
      <c r="I133" s="79">
        <f>апр.25!I133+F133-E133</f>
        <v>-6250</v>
      </c>
    </row>
    <row r="134" spans="1:10" x14ac:dyDescent="0.25">
      <c r="A134" s="8"/>
      <c r="B134" s="1">
        <v>122</v>
      </c>
      <c r="C134" s="14"/>
      <c r="D134" s="25"/>
      <c r="E134" s="29">
        <v>1250</v>
      </c>
      <c r="F134" s="80">
        <v>1250</v>
      </c>
      <c r="G134" s="18" t="s">
        <v>584</v>
      </c>
      <c r="H134" s="18" t="s">
        <v>583</v>
      </c>
      <c r="I134" s="79">
        <f>апр.25!I134+F134-E134</f>
        <v>0</v>
      </c>
    </row>
    <row r="135" spans="1:10" x14ac:dyDescent="0.25">
      <c r="A135" s="8"/>
      <c r="B135" s="16">
        <v>123</v>
      </c>
      <c r="C135" s="14"/>
      <c r="D135" s="25"/>
      <c r="E135" s="59"/>
      <c r="F135" s="80"/>
      <c r="G135" s="18"/>
      <c r="H135" s="18"/>
      <c r="I135" s="79">
        <f>апр.25!I135+F135-E135</f>
        <v>0</v>
      </c>
    </row>
    <row r="136" spans="1:10" x14ac:dyDescent="0.25">
      <c r="A136" s="8"/>
      <c r="B136" s="16">
        <v>124</v>
      </c>
      <c r="C136" s="14"/>
      <c r="D136" s="25"/>
      <c r="E136" s="59">
        <v>1250</v>
      </c>
      <c r="F136" s="80"/>
      <c r="G136" s="18"/>
      <c r="H136" s="18"/>
      <c r="I136" s="79">
        <f>апр.25!I136+F136-E136</f>
        <v>-1200</v>
      </c>
    </row>
    <row r="137" spans="1:10" x14ac:dyDescent="0.25">
      <c r="A137" s="8"/>
      <c r="B137" s="16" t="s">
        <v>38</v>
      </c>
      <c r="C137" s="14"/>
      <c r="D137" s="25"/>
      <c r="E137" s="59">
        <v>1250</v>
      </c>
      <c r="F137" s="80"/>
      <c r="G137" s="18"/>
      <c r="H137" s="18"/>
      <c r="I137" s="79">
        <f>апр.25!I137+F137-E137</f>
        <v>-1250</v>
      </c>
      <c r="J137" s="125"/>
    </row>
    <row r="138" spans="1:10" x14ac:dyDescent="0.25">
      <c r="A138" s="8"/>
      <c r="B138" s="16">
        <v>125</v>
      </c>
      <c r="C138" s="14"/>
      <c r="D138" s="25"/>
      <c r="E138" s="59">
        <v>1250</v>
      </c>
      <c r="F138" s="80"/>
      <c r="G138" s="18"/>
      <c r="H138" s="18"/>
      <c r="I138" s="79">
        <f>апр.25!I138+F138-E138</f>
        <v>-6250</v>
      </c>
    </row>
    <row r="139" spans="1:10" x14ac:dyDescent="0.25">
      <c r="A139" s="8"/>
      <c r="B139" s="16">
        <v>126</v>
      </c>
      <c r="C139" s="14"/>
      <c r="D139" s="25"/>
      <c r="E139" s="59">
        <v>1250</v>
      </c>
      <c r="F139" s="80"/>
      <c r="G139" s="18"/>
      <c r="H139" s="18"/>
      <c r="I139" s="79">
        <f>апр.25!I139+F139-E139</f>
        <v>3750</v>
      </c>
    </row>
    <row r="140" spans="1:10" x14ac:dyDescent="0.25">
      <c r="A140" s="8"/>
      <c r="B140" s="16">
        <v>127</v>
      </c>
      <c r="C140" s="14"/>
      <c r="D140" s="25"/>
      <c r="E140" s="59">
        <v>1250</v>
      </c>
      <c r="F140" s="80">
        <v>2500</v>
      </c>
      <c r="G140" s="18" t="s">
        <v>594</v>
      </c>
      <c r="H140" s="18" t="s">
        <v>583</v>
      </c>
      <c r="I140" s="79">
        <f>апр.25!I140+F140-E140</f>
        <v>0</v>
      </c>
    </row>
    <row r="141" spans="1:10" x14ac:dyDescent="0.25">
      <c r="A141" s="8"/>
      <c r="B141" s="16">
        <v>128</v>
      </c>
      <c r="C141" s="14"/>
      <c r="D141" s="25"/>
      <c r="E141" s="59">
        <v>1250</v>
      </c>
      <c r="F141" s="80"/>
      <c r="G141" s="18"/>
      <c r="H141" s="18"/>
      <c r="I141" s="79">
        <f>апр.25!I141+F141-E141</f>
        <v>-1250</v>
      </c>
    </row>
    <row r="142" spans="1:10" x14ac:dyDescent="0.25">
      <c r="A142" s="8"/>
      <c r="B142" s="16">
        <v>129</v>
      </c>
      <c r="C142" s="14"/>
      <c r="D142" s="25"/>
      <c r="E142" s="29">
        <v>1250</v>
      </c>
      <c r="F142" s="80">
        <v>1250</v>
      </c>
      <c r="G142" s="18" t="s">
        <v>655</v>
      </c>
      <c r="H142" s="18" t="s">
        <v>654</v>
      </c>
      <c r="I142" s="79">
        <f>апр.25!I142+F142-E142</f>
        <v>0</v>
      </c>
    </row>
    <row r="143" spans="1:10" x14ac:dyDescent="0.25">
      <c r="A143" s="8"/>
      <c r="B143" s="16">
        <v>130</v>
      </c>
      <c r="C143" s="64"/>
      <c r="D143" s="25"/>
      <c r="E143" s="29">
        <v>1250</v>
      </c>
      <c r="F143" s="80"/>
      <c r="G143" s="18"/>
      <c r="H143" s="18"/>
      <c r="I143" s="79">
        <f>апр.25!I143+F143-E143</f>
        <v>-1250</v>
      </c>
    </row>
    <row r="144" spans="1:10" x14ac:dyDescent="0.25">
      <c r="A144" s="10"/>
      <c r="B144" s="16">
        <v>131.13200000000001</v>
      </c>
      <c r="C144" s="14"/>
      <c r="D144" s="25"/>
      <c r="E144" s="29">
        <v>1250</v>
      </c>
      <c r="F144" s="80">
        <v>1250</v>
      </c>
      <c r="G144" s="18" t="s">
        <v>581</v>
      </c>
      <c r="H144" s="18" t="s">
        <v>577</v>
      </c>
      <c r="I144" s="79">
        <f>апр.25!I144+F144-E144</f>
        <v>-1250</v>
      </c>
    </row>
    <row r="145" spans="1:9" x14ac:dyDescent="0.25">
      <c r="A145" s="11"/>
      <c r="B145" s="16">
        <v>133</v>
      </c>
      <c r="C145" s="14"/>
      <c r="D145" s="25"/>
      <c r="E145" s="29">
        <v>1250</v>
      </c>
      <c r="F145" s="80">
        <v>1250</v>
      </c>
      <c r="G145" s="18" t="s">
        <v>579</v>
      </c>
      <c r="H145" s="18" t="s">
        <v>577</v>
      </c>
      <c r="I145" s="79">
        <f>апр.25!I145+F145-E145</f>
        <v>-1250</v>
      </c>
    </row>
    <row r="146" spans="1:9" x14ac:dyDescent="0.25">
      <c r="A146" s="8"/>
      <c r="B146" s="16">
        <v>134</v>
      </c>
      <c r="C146" s="14"/>
      <c r="D146" s="25"/>
      <c r="E146" s="59">
        <v>1250</v>
      </c>
      <c r="F146" s="80">
        <v>2500</v>
      </c>
      <c r="G146" s="18" t="s">
        <v>643</v>
      </c>
      <c r="H146" s="18" t="s">
        <v>639</v>
      </c>
      <c r="I146" s="79">
        <f>апр.25!I146+F146-E146</f>
        <v>0</v>
      </c>
    </row>
    <row r="147" spans="1:9" x14ac:dyDescent="0.25">
      <c r="A147" s="8"/>
      <c r="B147" s="16">
        <v>135</v>
      </c>
      <c r="C147" s="14"/>
      <c r="D147" s="25"/>
      <c r="E147" s="59"/>
      <c r="F147" s="80"/>
      <c r="G147" s="18"/>
      <c r="H147" s="18"/>
      <c r="I147" s="79">
        <f>апр.25!I147+F147-E147</f>
        <v>0</v>
      </c>
    </row>
    <row r="148" spans="1:9" x14ac:dyDescent="0.25">
      <c r="A148" s="8"/>
      <c r="B148" s="16">
        <v>136</v>
      </c>
      <c r="C148" s="14"/>
      <c r="D148" s="25"/>
      <c r="E148" s="29">
        <v>1250</v>
      </c>
      <c r="F148" s="80">
        <v>1250</v>
      </c>
      <c r="G148" s="18" t="s">
        <v>600</v>
      </c>
      <c r="H148" s="18" t="s">
        <v>598</v>
      </c>
      <c r="I148" s="79">
        <f>апр.25!I148+F148-E148</f>
        <v>1250</v>
      </c>
    </row>
    <row r="149" spans="1:9" x14ac:dyDescent="0.25">
      <c r="A149" s="8"/>
      <c r="B149" s="16">
        <v>137</v>
      </c>
      <c r="C149" s="14"/>
      <c r="D149" s="25"/>
      <c r="E149" s="59">
        <v>1250</v>
      </c>
      <c r="F149" s="80">
        <v>1250</v>
      </c>
      <c r="G149" s="18" t="s">
        <v>603</v>
      </c>
      <c r="H149" s="18" t="s">
        <v>598</v>
      </c>
      <c r="I149" s="79">
        <f>апр.25!I149+F149-E149</f>
        <v>0</v>
      </c>
    </row>
    <row r="150" spans="1:9" x14ac:dyDescent="0.25">
      <c r="A150" s="8"/>
      <c r="B150" s="16">
        <v>138</v>
      </c>
      <c r="C150" s="14"/>
      <c r="D150" s="25"/>
      <c r="E150" s="59">
        <v>1250</v>
      </c>
      <c r="F150" s="80">
        <v>1250</v>
      </c>
      <c r="G150" s="18" t="s">
        <v>552</v>
      </c>
      <c r="H150" s="18" t="s">
        <v>550</v>
      </c>
      <c r="I150" s="79">
        <f>апр.25!I150+F150-E150</f>
        <v>-1250</v>
      </c>
    </row>
    <row r="151" spans="1:9" x14ac:dyDescent="0.25">
      <c r="A151" s="8"/>
      <c r="B151" s="16">
        <v>139</v>
      </c>
      <c r="C151" s="14"/>
      <c r="D151" s="25"/>
      <c r="E151" s="29">
        <v>1250</v>
      </c>
      <c r="F151" s="80">
        <v>3750</v>
      </c>
      <c r="G151" s="18" t="s">
        <v>608</v>
      </c>
      <c r="H151" s="18" t="s">
        <v>598</v>
      </c>
      <c r="I151" s="79">
        <f>апр.25!I151+F151-E151</f>
        <v>1250</v>
      </c>
    </row>
    <row r="152" spans="1:9" x14ac:dyDescent="0.25">
      <c r="A152" s="8"/>
      <c r="B152" s="16">
        <v>140</v>
      </c>
      <c r="C152" s="14"/>
      <c r="D152" s="25"/>
      <c r="E152" s="59">
        <v>1250</v>
      </c>
      <c r="F152" s="80"/>
      <c r="G152" s="18"/>
      <c r="H152" s="18"/>
      <c r="I152" s="79">
        <f>апр.25!I152+F152-E152</f>
        <v>-6250</v>
      </c>
    </row>
    <row r="153" spans="1:9" x14ac:dyDescent="0.25">
      <c r="A153" s="8"/>
      <c r="B153" s="16">
        <v>141</v>
      </c>
      <c r="C153" s="14"/>
      <c r="D153" s="25"/>
      <c r="E153" s="59">
        <v>1250</v>
      </c>
      <c r="F153" s="80"/>
      <c r="G153" s="18"/>
      <c r="H153" s="18"/>
      <c r="I153" s="79">
        <f>апр.25!I153+F153-E153</f>
        <v>-2500</v>
      </c>
    </row>
    <row r="154" spans="1:9" x14ac:dyDescent="0.25">
      <c r="A154" s="8"/>
      <c r="B154" s="16">
        <v>142</v>
      </c>
      <c r="C154" s="14"/>
      <c r="D154" s="25"/>
      <c r="E154" s="59">
        <v>1250</v>
      </c>
      <c r="F154" s="80">
        <v>1250</v>
      </c>
      <c r="G154" s="18" t="s">
        <v>628</v>
      </c>
      <c r="H154" s="18" t="s">
        <v>624</v>
      </c>
      <c r="I154" s="79">
        <f>апр.25!I154+F154-E154</f>
        <v>18750</v>
      </c>
    </row>
    <row r="155" spans="1:9" x14ac:dyDescent="0.25">
      <c r="A155" s="8"/>
      <c r="B155" s="16">
        <v>143</v>
      </c>
      <c r="C155" s="14"/>
      <c r="D155" s="25"/>
      <c r="E155" s="59">
        <v>1250</v>
      </c>
      <c r="F155" s="80">
        <v>1250</v>
      </c>
      <c r="G155" s="18" t="s">
        <v>602</v>
      </c>
      <c r="H155" s="18" t="s">
        <v>598</v>
      </c>
      <c r="I155" s="79">
        <f>апр.25!I155+F155-E155</f>
        <v>0</v>
      </c>
    </row>
    <row r="156" spans="1:9" x14ac:dyDescent="0.25">
      <c r="A156" s="8"/>
      <c r="B156" s="16">
        <v>144</v>
      </c>
      <c r="C156" s="14"/>
      <c r="D156" s="25"/>
      <c r="E156" s="59">
        <v>1250</v>
      </c>
      <c r="F156" s="80"/>
      <c r="G156" s="18"/>
      <c r="H156" s="18"/>
      <c r="I156" s="79">
        <f>апр.25!I156+F156-E156</f>
        <v>-6250</v>
      </c>
    </row>
    <row r="157" spans="1:9" x14ac:dyDescent="0.25">
      <c r="A157" s="8"/>
      <c r="B157" s="16">
        <v>145</v>
      </c>
      <c r="C157" s="14"/>
      <c r="D157" s="25"/>
      <c r="E157" s="29">
        <v>1250</v>
      </c>
      <c r="F157" s="80">
        <v>1250</v>
      </c>
      <c r="G157" s="18" t="s">
        <v>585</v>
      </c>
      <c r="H157" s="18" t="s">
        <v>583</v>
      </c>
      <c r="I157" s="79">
        <f>апр.25!I157+F157-E157</f>
        <v>-1250</v>
      </c>
    </row>
    <row r="158" spans="1:9" x14ac:dyDescent="0.25">
      <c r="A158" s="8"/>
      <c r="B158" s="16">
        <v>146</v>
      </c>
      <c r="C158" s="14"/>
      <c r="D158" s="25"/>
      <c r="E158" s="29">
        <v>1250</v>
      </c>
      <c r="F158" s="80"/>
      <c r="G158" s="18"/>
      <c r="H158" s="18"/>
      <c r="I158" s="79">
        <f>апр.25!I158+F158-E158</f>
        <v>18750</v>
      </c>
    </row>
    <row r="159" spans="1:9" x14ac:dyDescent="0.25">
      <c r="A159" s="8"/>
      <c r="B159" s="16">
        <v>147</v>
      </c>
      <c r="C159" s="14"/>
      <c r="D159" s="25"/>
      <c r="E159" s="29">
        <v>1250</v>
      </c>
      <c r="F159" s="80"/>
      <c r="G159" s="18"/>
      <c r="H159" s="18"/>
      <c r="I159" s="79">
        <f>апр.25!I159+F159-E159</f>
        <v>18750</v>
      </c>
    </row>
    <row r="160" spans="1:9" x14ac:dyDescent="0.25">
      <c r="A160" s="8"/>
      <c r="B160" s="16">
        <v>148</v>
      </c>
      <c r="C160" s="14"/>
      <c r="D160" s="25"/>
      <c r="E160" s="59">
        <v>1250</v>
      </c>
      <c r="F160" s="80">
        <v>2500</v>
      </c>
      <c r="G160" s="18" t="s">
        <v>596</v>
      </c>
      <c r="H160" s="18" t="s">
        <v>583</v>
      </c>
      <c r="I160" s="79">
        <f>апр.25!I160+F160-E160</f>
        <v>-2</v>
      </c>
    </row>
    <row r="161" spans="1:9" x14ac:dyDescent="0.25">
      <c r="A161" s="8"/>
      <c r="B161" s="16">
        <v>149</v>
      </c>
      <c r="C161" s="14"/>
      <c r="D161" s="25"/>
      <c r="E161" s="59">
        <v>1250</v>
      </c>
      <c r="F161" s="80">
        <v>2500</v>
      </c>
      <c r="G161" s="18" t="s">
        <v>557</v>
      </c>
      <c r="H161" s="18" t="s">
        <v>550</v>
      </c>
      <c r="I161" s="79">
        <f>апр.25!I161+F161-E161</f>
        <v>-2500</v>
      </c>
    </row>
    <row r="162" spans="1:9" x14ac:dyDescent="0.25">
      <c r="A162" s="8"/>
      <c r="B162" s="16">
        <v>150</v>
      </c>
      <c r="C162" s="14"/>
      <c r="D162" s="25"/>
      <c r="E162" s="59">
        <v>1250</v>
      </c>
      <c r="F162" s="80">
        <v>2500</v>
      </c>
      <c r="G162" s="18" t="s">
        <v>626</v>
      </c>
      <c r="H162" s="18" t="s">
        <v>624</v>
      </c>
      <c r="I162" s="79">
        <f>апр.25!I162+F162-E162</f>
        <v>-1250</v>
      </c>
    </row>
    <row r="163" spans="1:9" x14ac:dyDescent="0.25">
      <c r="A163" s="8"/>
      <c r="B163" s="16">
        <v>151</v>
      </c>
      <c r="C163" s="14"/>
      <c r="D163" s="25"/>
      <c r="E163" s="59">
        <v>1250</v>
      </c>
      <c r="F163" s="80">
        <v>2500</v>
      </c>
      <c r="G163" s="18" t="s">
        <v>568</v>
      </c>
      <c r="H163" s="18" t="s">
        <v>560</v>
      </c>
      <c r="I163" s="79">
        <f>апр.25!I163+F163-E163</f>
        <v>0</v>
      </c>
    </row>
    <row r="164" spans="1:9" x14ac:dyDescent="0.25">
      <c r="A164" s="8"/>
      <c r="B164" s="16">
        <v>152</v>
      </c>
      <c r="C164" s="14"/>
      <c r="D164" s="25"/>
      <c r="E164" s="59">
        <v>1250</v>
      </c>
      <c r="F164" s="80">
        <v>2500</v>
      </c>
      <c r="G164" s="18" t="s">
        <v>625</v>
      </c>
      <c r="H164" s="18" t="s">
        <v>624</v>
      </c>
      <c r="I164" s="79">
        <f>апр.25!I164+F164-E164</f>
        <v>1250</v>
      </c>
    </row>
    <row r="165" spans="1:9" x14ac:dyDescent="0.25">
      <c r="A165" s="8"/>
      <c r="B165" s="16">
        <v>153</v>
      </c>
      <c r="C165" s="14"/>
      <c r="D165" s="25"/>
      <c r="E165" s="29">
        <v>1250</v>
      </c>
      <c r="F165" s="80"/>
      <c r="G165" s="18"/>
      <c r="H165" s="18"/>
      <c r="I165" s="79">
        <f>апр.25!I165+F165-E165</f>
        <v>1250</v>
      </c>
    </row>
    <row r="166" spans="1:9" x14ac:dyDescent="0.25">
      <c r="A166" s="8"/>
      <c r="B166" s="16">
        <v>154</v>
      </c>
      <c r="C166" s="14"/>
      <c r="D166" s="25"/>
      <c r="E166" s="29">
        <v>1250</v>
      </c>
      <c r="F166" s="80">
        <v>2500</v>
      </c>
      <c r="G166" s="18" t="s">
        <v>650</v>
      </c>
      <c r="H166" s="18" t="s">
        <v>649</v>
      </c>
      <c r="I166" s="79">
        <f>апр.25!I166+F166-E166</f>
        <v>1250</v>
      </c>
    </row>
    <row r="167" spans="1:9" x14ac:dyDescent="0.25">
      <c r="A167" s="8"/>
      <c r="B167" s="16">
        <v>155</v>
      </c>
      <c r="C167" s="14"/>
      <c r="D167" s="25"/>
      <c r="E167" s="59"/>
      <c r="F167" s="80"/>
      <c r="G167" s="18"/>
      <c r="H167" s="18"/>
      <c r="I167" s="79">
        <f>апр.25!I167+F167-E167</f>
        <v>0</v>
      </c>
    </row>
    <row r="168" spans="1:9" x14ac:dyDescent="0.25">
      <c r="A168" s="8"/>
      <c r="B168" s="16">
        <v>156</v>
      </c>
      <c r="C168" s="14"/>
      <c r="D168" s="25"/>
      <c r="E168" s="59"/>
      <c r="F168" s="80"/>
      <c r="G168" s="18"/>
      <c r="H168" s="18"/>
      <c r="I168" s="79">
        <f>апр.25!I168+F168-E168</f>
        <v>0</v>
      </c>
    </row>
    <row r="169" spans="1:9" x14ac:dyDescent="0.25">
      <c r="A169" s="8"/>
      <c r="B169" s="16">
        <v>157</v>
      </c>
      <c r="C169" s="14"/>
      <c r="D169" s="25"/>
      <c r="E169" s="29"/>
      <c r="F169" s="80"/>
      <c r="G169" s="18"/>
      <c r="H169" s="18"/>
      <c r="I169" s="79">
        <f>апр.25!I169+F169-E169</f>
        <v>0</v>
      </c>
    </row>
    <row r="170" spans="1:9" x14ac:dyDescent="0.25">
      <c r="A170" s="8"/>
      <c r="B170" s="16">
        <v>158</v>
      </c>
      <c r="C170" s="14"/>
      <c r="D170" s="25"/>
      <c r="E170" s="29"/>
      <c r="F170" s="80"/>
      <c r="G170" s="18"/>
      <c r="H170" s="18"/>
      <c r="I170" s="79">
        <f>апр.25!I170+F170-E170</f>
        <v>0</v>
      </c>
    </row>
    <row r="171" spans="1:9" x14ac:dyDescent="0.25">
      <c r="A171" s="10"/>
      <c r="B171" s="16">
        <v>159</v>
      </c>
      <c r="C171" s="14"/>
      <c r="D171" s="25"/>
      <c r="E171" s="29">
        <v>1250</v>
      </c>
      <c r="F171" s="80">
        <v>2500</v>
      </c>
      <c r="G171" s="18" t="s">
        <v>595</v>
      </c>
      <c r="H171" s="18" t="s">
        <v>583</v>
      </c>
      <c r="I171" s="79">
        <f>апр.25!I171+F171-E171</f>
        <v>1250</v>
      </c>
    </row>
    <row r="172" spans="1:9" x14ac:dyDescent="0.25">
      <c r="A172" s="8"/>
      <c r="B172" s="16">
        <v>160</v>
      </c>
      <c r="C172" s="14"/>
      <c r="D172" s="25"/>
      <c r="E172" s="29">
        <v>1250</v>
      </c>
      <c r="F172" s="80"/>
      <c r="G172" s="18"/>
      <c r="H172" s="18"/>
      <c r="I172" s="79">
        <f>апр.25!I172+F172-E172</f>
        <v>-2500</v>
      </c>
    </row>
    <row r="173" spans="1:9" x14ac:dyDescent="0.25">
      <c r="A173" s="8"/>
      <c r="B173" s="16">
        <v>161</v>
      </c>
      <c r="C173" s="14"/>
      <c r="D173" s="25"/>
      <c r="E173" s="29">
        <v>1250</v>
      </c>
      <c r="F173" s="80">
        <v>1350</v>
      </c>
      <c r="G173" s="18" t="s">
        <v>673</v>
      </c>
      <c r="H173" s="18" t="s">
        <v>666</v>
      </c>
      <c r="I173" s="79">
        <f>апр.25!I173+F173-E173</f>
        <v>500</v>
      </c>
    </row>
    <row r="174" spans="1:9" x14ac:dyDescent="0.25">
      <c r="A174" s="8"/>
      <c r="B174" s="16">
        <v>162</v>
      </c>
      <c r="C174" s="14"/>
      <c r="D174" s="25"/>
      <c r="E174" s="29">
        <v>1250</v>
      </c>
      <c r="F174" s="80">
        <v>2500</v>
      </c>
      <c r="G174" s="18" t="s">
        <v>593</v>
      </c>
      <c r="H174" s="18" t="s">
        <v>583</v>
      </c>
      <c r="I174" s="79">
        <f>апр.25!I174+F174-E174</f>
        <v>0</v>
      </c>
    </row>
    <row r="175" spans="1:9" x14ac:dyDescent="0.25">
      <c r="A175" s="8"/>
      <c r="B175" s="16">
        <v>163</v>
      </c>
      <c r="C175" s="14"/>
      <c r="D175" s="25"/>
      <c r="E175" s="29">
        <v>1250</v>
      </c>
      <c r="F175" s="80"/>
      <c r="G175" s="18"/>
      <c r="H175" s="18"/>
      <c r="I175" s="79">
        <f>апр.25!I175+F175-E175</f>
        <v>-6250</v>
      </c>
    </row>
    <row r="176" spans="1:9" x14ac:dyDescent="0.25">
      <c r="A176" s="8"/>
      <c r="B176" s="16">
        <v>164</v>
      </c>
      <c r="C176" s="60"/>
      <c r="D176" s="25"/>
      <c r="E176" s="29">
        <v>1250</v>
      </c>
      <c r="F176" s="80"/>
      <c r="G176" s="18"/>
      <c r="H176" s="18"/>
      <c r="I176" s="79">
        <f>апр.25!I176+F176-E176</f>
        <v>2250</v>
      </c>
    </row>
    <row r="177" spans="1:10" x14ac:dyDescent="0.25">
      <c r="A177" s="8"/>
      <c r="B177" s="16">
        <v>165</v>
      </c>
      <c r="C177" s="14"/>
      <c r="D177" s="25"/>
      <c r="E177" s="29">
        <v>1250</v>
      </c>
      <c r="F177" s="80"/>
      <c r="G177" s="18"/>
      <c r="H177" s="18"/>
      <c r="I177" s="79">
        <f>апр.25!I177+F177-E177</f>
        <v>-6250</v>
      </c>
    </row>
    <row r="178" spans="1:10" x14ac:dyDescent="0.25">
      <c r="A178" s="8"/>
      <c r="B178" s="16">
        <v>166</v>
      </c>
      <c r="C178" s="14"/>
      <c r="D178" s="25"/>
      <c r="E178" s="29">
        <v>1250</v>
      </c>
      <c r="F178" s="80"/>
      <c r="G178" s="18"/>
      <c r="H178" s="18"/>
      <c r="I178" s="79">
        <f>апр.25!I178+F178-E178</f>
        <v>-1250</v>
      </c>
    </row>
    <row r="179" spans="1:10" x14ac:dyDescent="0.25">
      <c r="A179" s="8"/>
      <c r="B179" s="16">
        <v>167</v>
      </c>
      <c r="C179" s="14"/>
      <c r="D179" s="25"/>
      <c r="E179" s="29">
        <v>1250</v>
      </c>
      <c r="F179" s="80">
        <v>1250</v>
      </c>
      <c r="G179" s="18" t="s">
        <v>616</v>
      </c>
      <c r="H179" s="18" t="s">
        <v>612</v>
      </c>
      <c r="I179" s="79">
        <f>апр.25!I179+F179-E179</f>
        <v>1250</v>
      </c>
    </row>
    <row r="180" spans="1:10" x14ac:dyDescent="0.25">
      <c r="A180" s="8"/>
      <c r="B180" s="16">
        <v>168</v>
      </c>
      <c r="C180" s="14"/>
      <c r="D180" s="25"/>
      <c r="E180" s="29">
        <v>1250</v>
      </c>
      <c r="F180" s="80"/>
      <c r="G180" s="18"/>
      <c r="H180" s="18"/>
      <c r="I180" s="79">
        <f>апр.25!I180+F180-E180</f>
        <v>-1250</v>
      </c>
    </row>
    <row r="181" spans="1:10" x14ac:dyDescent="0.25">
      <c r="A181" s="8"/>
      <c r="B181" s="16">
        <v>169</v>
      </c>
      <c r="C181" s="14"/>
      <c r="D181" s="25"/>
      <c r="E181" s="29">
        <v>1250</v>
      </c>
      <c r="F181" s="80"/>
      <c r="G181" s="18"/>
      <c r="H181" s="18"/>
      <c r="I181" s="79">
        <f>апр.25!I181+F181-E181</f>
        <v>12500</v>
      </c>
      <c r="J181" s="125"/>
    </row>
    <row r="182" spans="1:10" x14ac:dyDescent="0.25">
      <c r="A182" s="10"/>
      <c r="B182" s="16">
        <v>170</v>
      </c>
      <c r="C182" s="14"/>
      <c r="D182" s="25"/>
      <c r="E182" s="29">
        <v>1250</v>
      </c>
      <c r="F182" s="80"/>
      <c r="G182" s="18"/>
      <c r="H182" s="18"/>
      <c r="I182" s="79">
        <f>апр.25!I182+F182-E182</f>
        <v>-6250</v>
      </c>
    </row>
    <row r="183" spans="1:10" x14ac:dyDescent="0.25">
      <c r="A183" s="8"/>
      <c r="B183" s="16">
        <v>171</v>
      </c>
      <c r="C183" s="14"/>
      <c r="D183" s="25"/>
      <c r="E183" s="29">
        <v>1250</v>
      </c>
      <c r="F183" s="80">
        <v>2500</v>
      </c>
      <c r="G183" s="18" t="s">
        <v>606</v>
      </c>
      <c r="H183" s="18" t="s">
        <v>598</v>
      </c>
      <c r="I183" s="79">
        <f>апр.25!I183+F183-E183</f>
        <v>-1250</v>
      </c>
    </row>
    <row r="184" spans="1:10" x14ac:dyDescent="0.25">
      <c r="A184" s="8"/>
      <c r="B184" s="16">
        <v>172</v>
      </c>
      <c r="C184" s="14"/>
      <c r="D184" s="25"/>
      <c r="E184" s="29">
        <v>1250</v>
      </c>
      <c r="F184" s="80"/>
      <c r="G184" s="18"/>
      <c r="H184" s="18"/>
      <c r="I184" s="79">
        <f>апр.25!I184+F184-E184</f>
        <v>-3750</v>
      </c>
    </row>
    <row r="185" spans="1:10" x14ac:dyDescent="0.25">
      <c r="A185" s="8"/>
      <c r="B185" s="16">
        <v>173</v>
      </c>
      <c r="C185" s="45"/>
      <c r="D185" s="40"/>
      <c r="E185" s="29">
        <v>1250</v>
      </c>
      <c r="F185" s="80"/>
      <c r="G185" s="18"/>
      <c r="H185" s="18"/>
      <c r="I185" s="79">
        <f>апр.25!I185+F185-E185</f>
        <v>-3750</v>
      </c>
    </row>
    <row r="186" spans="1:10" x14ac:dyDescent="0.25">
      <c r="A186" s="8"/>
      <c r="B186" s="16">
        <v>174</v>
      </c>
      <c r="C186" s="14"/>
      <c r="D186" s="25"/>
      <c r="E186" s="29"/>
      <c r="F186" s="80"/>
      <c r="G186" s="18"/>
      <c r="H186" s="18"/>
      <c r="I186" s="79">
        <f>апр.25!I186+F186-E186</f>
        <v>0</v>
      </c>
    </row>
    <row r="187" spans="1:10" x14ac:dyDescent="0.25">
      <c r="A187" s="8"/>
      <c r="B187" s="16">
        <v>175</v>
      </c>
      <c r="C187" s="14"/>
      <c r="D187" s="25"/>
      <c r="E187" s="29">
        <v>1250</v>
      </c>
      <c r="F187" s="80">
        <v>500</v>
      </c>
      <c r="G187" s="18" t="s">
        <v>657</v>
      </c>
      <c r="H187" s="18" t="s">
        <v>658</v>
      </c>
      <c r="I187" s="79">
        <f>апр.25!I187+F187-E187</f>
        <v>-5250</v>
      </c>
    </row>
    <row r="188" spans="1:10" x14ac:dyDescent="0.25">
      <c r="A188" s="8"/>
      <c r="B188" s="16">
        <v>176</v>
      </c>
      <c r="C188" s="14"/>
      <c r="D188" s="25"/>
      <c r="E188" s="29"/>
      <c r="F188" s="80"/>
      <c r="G188" s="18"/>
      <c r="H188" s="18"/>
      <c r="I188" s="79">
        <f>апр.25!I188+F188-E188</f>
        <v>0</v>
      </c>
    </row>
    <row r="189" spans="1:10" x14ac:dyDescent="0.25">
      <c r="A189" s="8"/>
      <c r="B189" s="16">
        <v>177</v>
      </c>
      <c r="C189" s="14"/>
      <c r="D189" s="25"/>
      <c r="E189" s="29"/>
      <c r="F189" s="80"/>
      <c r="G189" s="18"/>
      <c r="H189" s="18"/>
      <c r="I189" s="79">
        <f>апр.25!I189+F189-E189</f>
        <v>0</v>
      </c>
    </row>
    <row r="190" spans="1:10" x14ac:dyDescent="0.25">
      <c r="A190" s="8"/>
      <c r="B190" s="16">
        <v>178</v>
      </c>
      <c r="C190" s="14"/>
      <c r="D190" s="25"/>
      <c r="E190" s="29"/>
      <c r="F190" s="80"/>
      <c r="G190" s="18"/>
      <c r="H190" s="18"/>
      <c r="I190" s="79">
        <f>апр.25!I190+F190-E190</f>
        <v>0</v>
      </c>
    </row>
    <row r="191" spans="1:10" x14ac:dyDescent="0.25">
      <c r="A191" s="8"/>
      <c r="B191" s="16">
        <v>179</v>
      </c>
      <c r="C191" s="14"/>
      <c r="D191" s="25"/>
      <c r="E191" s="29"/>
      <c r="F191" s="80"/>
      <c r="G191" s="18"/>
      <c r="H191" s="18"/>
      <c r="I191" s="79">
        <f>апр.25!I191+F191-E191</f>
        <v>0</v>
      </c>
    </row>
    <row r="192" spans="1:10" x14ac:dyDescent="0.25">
      <c r="A192" s="8"/>
      <c r="B192" s="16">
        <v>180</v>
      </c>
      <c r="C192" s="14"/>
      <c r="D192" s="25"/>
      <c r="E192" s="29">
        <v>1250</v>
      </c>
      <c r="F192" s="80">
        <v>1250</v>
      </c>
      <c r="G192" s="18" t="s">
        <v>599</v>
      </c>
      <c r="H192" s="18" t="s">
        <v>598</v>
      </c>
      <c r="I192" s="79">
        <f>апр.25!I192+F192-E192</f>
        <v>0</v>
      </c>
    </row>
    <row r="193" spans="1:9" x14ac:dyDescent="0.25">
      <c r="A193" s="8"/>
      <c r="B193" s="16">
        <v>181</v>
      </c>
      <c r="C193" s="14"/>
      <c r="D193" s="25"/>
      <c r="E193" s="29">
        <v>1250</v>
      </c>
      <c r="F193" s="80">
        <v>1250</v>
      </c>
      <c r="G193" s="18" t="s">
        <v>589</v>
      </c>
      <c r="H193" s="18" t="s">
        <v>583</v>
      </c>
      <c r="I193" s="79">
        <f>апр.25!I193+F193-E193</f>
        <v>0</v>
      </c>
    </row>
    <row r="194" spans="1:9" x14ac:dyDescent="0.25">
      <c r="A194" s="8"/>
      <c r="B194" s="16">
        <v>182</v>
      </c>
      <c r="C194" s="14"/>
      <c r="D194" s="25"/>
      <c r="E194" s="29">
        <v>1250</v>
      </c>
      <c r="F194" s="80"/>
      <c r="G194" s="18"/>
      <c r="H194" s="18"/>
      <c r="I194" s="79">
        <f>апр.25!I194+F194-E194</f>
        <v>-6250</v>
      </c>
    </row>
    <row r="195" spans="1:9" x14ac:dyDescent="0.25">
      <c r="A195" s="8"/>
      <c r="B195" s="16">
        <v>183</v>
      </c>
      <c r="C195" s="14"/>
      <c r="D195" s="25"/>
      <c r="E195" s="29">
        <v>1250</v>
      </c>
      <c r="F195" s="80"/>
      <c r="G195" s="18"/>
      <c r="H195" s="18"/>
      <c r="I195" s="79">
        <f>апр.25!I195+F195-E195</f>
        <v>-1250</v>
      </c>
    </row>
    <row r="196" spans="1:9" x14ac:dyDescent="0.25">
      <c r="A196" s="8"/>
      <c r="B196" s="16">
        <v>184</v>
      </c>
      <c r="C196" s="14"/>
      <c r="D196" s="25"/>
      <c r="E196" s="29">
        <v>1250</v>
      </c>
      <c r="F196" s="80"/>
      <c r="G196" s="18"/>
      <c r="H196" s="18"/>
      <c r="I196" s="79">
        <f>апр.25!I196+F196-E196</f>
        <v>-6250</v>
      </c>
    </row>
    <row r="197" spans="1:9" x14ac:dyDescent="0.25">
      <c r="A197" s="10"/>
      <c r="B197" s="16">
        <v>185</v>
      </c>
      <c r="C197" s="14"/>
      <c r="D197" s="25"/>
      <c r="E197" s="29">
        <v>1250</v>
      </c>
      <c r="F197" s="80">
        <v>1250</v>
      </c>
      <c r="G197" s="18" t="s">
        <v>564</v>
      </c>
      <c r="H197" s="18" t="s">
        <v>560</v>
      </c>
      <c r="I197" s="79">
        <f>апр.25!I197+F197-E197</f>
        <v>0</v>
      </c>
    </row>
    <row r="198" spans="1:9" x14ac:dyDescent="0.25">
      <c r="A198" s="8"/>
      <c r="B198" s="16">
        <v>186</v>
      </c>
      <c r="C198" s="14"/>
      <c r="D198" s="25"/>
      <c r="E198" s="29">
        <v>1250</v>
      </c>
      <c r="F198" s="80">
        <v>1250</v>
      </c>
      <c r="G198" s="18" t="s">
        <v>661</v>
      </c>
      <c r="H198" s="18" t="s">
        <v>662</v>
      </c>
      <c r="I198" s="79">
        <f>апр.25!I198+F198-E198</f>
        <v>-1250</v>
      </c>
    </row>
    <row r="199" spans="1:9" x14ac:dyDescent="0.25">
      <c r="A199" s="8"/>
      <c r="B199" s="16">
        <v>187</v>
      </c>
      <c r="C199" s="14"/>
      <c r="D199" s="25"/>
      <c r="E199" s="29">
        <v>1250</v>
      </c>
      <c r="F199" s="80">
        <v>1250</v>
      </c>
      <c r="G199" s="18" t="s">
        <v>682</v>
      </c>
      <c r="H199" s="18" t="s">
        <v>681</v>
      </c>
      <c r="I199" s="79">
        <f>апр.25!I199+F199-E199</f>
        <v>0</v>
      </c>
    </row>
    <row r="200" spans="1:9" x14ac:dyDescent="0.25">
      <c r="A200" s="8"/>
      <c r="B200" s="16">
        <v>188</v>
      </c>
      <c r="C200" s="14"/>
      <c r="D200" s="25"/>
      <c r="E200" s="29">
        <v>1250</v>
      </c>
      <c r="F200" s="80">
        <v>1250</v>
      </c>
      <c r="G200" s="18" t="s">
        <v>680</v>
      </c>
      <c r="H200" s="18" t="s">
        <v>681</v>
      </c>
      <c r="I200" s="79">
        <f>апр.25!I200+F200-E200</f>
        <v>0</v>
      </c>
    </row>
    <row r="201" spans="1:9" x14ac:dyDescent="0.25">
      <c r="A201" s="8"/>
      <c r="B201" s="16">
        <v>189</v>
      </c>
      <c r="C201" s="14"/>
      <c r="D201" s="25"/>
      <c r="E201" s="29">
        <v>1250</v>
      </c>
      <c r="F201" s="80"/>
      <c r="G201" s="18"/>
      <c r="H201" s="18"/>
      <c r="I201" s="79">
        <f>апр.25!I201+F201-E201</f>
        <v>-6250</v>
      </c>
    </row>
    <row r="202" spans="1:9" x14ac:dyDescent="0.25">
      <c r="A202" s="8"/>
      <c r="B202" s="16">
        <v>190</v>
      </c>
      <c r="C202" s="14"/>
      <c r="D202" s="25"/>
      <c r="E202" s="29">
        <v>1250</v>
      </c>
      <c r="F202" s="80">
        <v>12500</v>
      </c>
      <c r="G202" s="18" t="s">
        <v>637</v>
      </c>
      <c r="H202" s="18" t="s">
        <v>636</v>
      </c>
      <c r="I202" s="79">
        <f>апр.25!I202+F202-E202</f>
        <v>6250</v>
      </c>
    </row>
    <row r="203" spans="1:9" x14ac:dyDescent="0.25">
      <c r="A203" s="8"/>
      <c r="B203" s="16">
        <v>191</v>
      </c>
      <c r="C203" s="14"/>
      <c r="D203" s="25"/>
      <c r="E203" s="29">
        <v>1250</v>
      </c>
      <c r="F203" s="80"/>
      <c r="G203" s="18"/>
      <c r="H203" s="18"/>
      <c r="I203" s="79">
        <f>апр.25!I203+F203-E203</f>
        <v>-1250</v>
      </c>
    </row>
    <row r="204" spans="1:9" x14ac:dyDescent="0.25">
      <c r="A204" s="8"/>
      <c r="B204" s="16">
        <v>192</v>
      </c>
      <c r="C204" s="14"/>
      <c r="D204" s="25"/>
      <c r="E204" s="29">
        <v>1250</v>
      </c>
      <c r="F204" s="80"/>
      <c r="G204" s="18"/>
      <c r="H204" s="18"/>
      <c r="I204" s="79">
        <f>апр.25!I204+F204-E204</f>
        <v>-1250</v>
      </c>
    </row>
    <row r="205" spans="1:9" x14ac:dyDescent="0.25">
      <c r="A205" s="8"/>
      <c r="B205" s="16" t="s">
        <v>37</v>
      </c>
      <c r="C205" s="14"/>
      <c r="D205" s="25"/>
      <c r="E205" s="29">
        <v>1250</v>
      </c>
      <c r="F205" s="80"/>
      <c r="G205" s="18"/>
      <c r="H205" s="18"/>
      <c r="I205" s="79">
        <f>апр.25!I205+F205-E205</f>
        <v>-6250</v>
      </c>
    </row>
    <row r="206" spans="1:9" x14ac:dyDescent="0.25">
      <c r="A206" s="8"/>
      <c r="B206" s="16">
        <v>193</v>
      </c>
      <c r="C206" s="14"/>
      <c r="D206" s="25"/>
      <c r="E206" s="29">
        <v>1250</v>
      </c>
      <c r="F206" s="80">
        <v>1500</v>
      </c>
      <c r="G206" s="18" t="s">
        <v>592</v>
      </c>
      <c r="H206" s="18" t="s">
        <v>583</v>
      </c>
      <c r="I206" s="79">
        <f>апр.25!I206+F206-E206</f>
        <v>-250</v>
      </c>
    </row>
    <row r="207" spans="1:9" x14ac:dyDescent="0.25">
      <c r="A207" s="8"/>
      <c r="B207" s="16">
        <v>194</v>
      </c>
      <c r="C207" s="66"/>
      <c r="D207" s="25"/>
      <c r="E207" s="29">
        <v>1250</v>
      </c>
      <c r="F207" s="80"/>
      <c r="G207" s="18"/>
      <c r="H207" s="18"/>
      <c r="I207" s="79">
        <f>апр.25!I207+F207-E207</f>
        <v>8750</v>
      </c>
    </row>
    <row r="208" spans="1:9" x14ac:dyDescent="0.25">
      <c r="A208" s="10"/>
      <c r="B208" s="16">
        <v>195</v>
      </c>
      <c r="C208" s="14"/>
      <c r="D208" s="25"/>
      <c r="E208" s="29">
        <v>1250</v>
      </c>
      <c r="F208" s="80"/>
      <c r="G208" s="18"/>
      <c r="H208" s="18"/>
      <c r="I208" s="79">
        <f>апр.25!I208+F208-E208</f>
        <v>-2500</v>
      </c>
    </row>
    <row r="209" spans="1:9" x14ac:dyDescent="0.25">
      <c r="A209" s="8"/>
      <c r="B209" s="16">
        <v>196</v>
      </c>
      <c r="C209" s="45"/>
      <c r="D209" s="25"/>
      <c r="E209" s="29"/>
      <c r="F209" s="80"/>
      <c r="G209" s="18"/>
      <c r="H209" s="18"/>
      <c r="I209" s="79">
        <f>апр.25!I209+F209-E209</f>
        <v>0</v>
      </c>
    </row>
    <row r="210" spans="1:9" x14ac:dyDescent="0.25">
      <c r="A210" s="8"/>
      <c r="B210" s="16">
        <v>197</v>
      </c>
      <c r="C210" s="14"/>
      <c r="D210" s="25"/>
      <c r="E210" s="29">
        <v>1250</v>
      </c>
      <c r="F210" s="80">
        <v>1250</v>
      </c>
      <c r="G210" s="18" t="s">
        <v>549</v>
      </c>
      <c r="H210" s="18" t="s">
        <v>550</v>
      </c>
      <c r="I210" s="79">
        <f>апр.25!I210+F210-E210</f>
        <v>0</v>
      </c>
    </row>
    <row r="211" spans="1:9" x14ac:dyDescent="0.25">
      <c r="A211" s="8"/>
      <c r="B211" s="16">
        <v>198</v>
      </c>
      <c r="C211" s="14"/>
      <c r="D211" s="25"/>
      <c r="E211" s="29">
        <v>1250</v>
      </c>
      <c r="F211" s="80"/>
      <c r="G211" s="18"/>
      <c r="H211" s="18"/>
      <c r="I211" s="79">
        <f>апр.25!I211+F211-E211</f>
        <v>-6250</v>
      </c>
    </row>
    <row r="212" spans="1:9" x14ac:dyDescent="0.25">
      <c r="A212" s="8"/>
      <c r="B212" s="16">
        <v>199</v>
      </c>
      <c r="C212" s="14"/>
      <c r="D212" s="25"/>
      <c r="E212" s="29">
        <v>1250</v>
      </c>
      <c r="F212" s="80">
        <v>1250</v>
      </c>
      <c r="G212" s="18" t="s">
        <v>554</v>
      </c>
      <c r="H212" s="18" t="s">
        <v>550</v>
      </c>
      <c r="I212" s="79">
        <f>апр.25!I212+F212-E212</f>
        <v>1250</v>
      </c>
    </row>
    <row r="213" spans="1:9" x14ac:dyDescent="0.25">
      <c r="A213" s="8"/>
      <c r="B213" s="16">
        <v>200</v>
      </c>
      <c r="C213" s="14"/>
      <c r="D213" s="25"/>
      <c r="E213" s="29">
        <v>1250</v>
      </c>
      <c r="F213" s="80">
        <v>1250</v>
      </c>
      <c r="G213" s="18" t="s">
        <v>670</v>
      </c>
      <c r="H213" s="18" t="s">
        <v>666</v>
      </c>
      <c r="I213" s="79">
        <f>апр.25!I213+F213-E213</f>
        <v>1250</v>
      </c>
    </row>
    <row r="214" spans="1:9" x14ac:dyDescent="0.25">
      <c r="A214" s="8"/>
      <c r="B214" s="16">
        <v>201</v>
      </c>
      <c r="C214" s="14"/>
      <c r="D214" s="25"/>
      <c r="E214" s="29">
        <v>1250</v>
      </c>
      <c r="F214" s="80">
        <v>3750</v>
      </c>
      <c r="G214" s="18" t="s">
        <v>664</v>
      </c>
      <c r="H214" s="18" t="s">
        <v>663</v>
      </c>
      <c r="I214" s="79">
        <f>апр.25!I214+F214-E214</f>
        <v>-2500</v>
      </c>
    </row>
    <row r="215" spans="1:9" x14ac:dyDescent="0.25">
      <c r="A215" s="8"/>
      <c r="B215" s="16">
        <v>202</v>
      </c>
      <c r="C215" s="14"/>
      <c r="D215" s="25"/>
      <c r="E215" s="29">
        <v>1250</v>
      </c>
      <c r="F215" s="80"/>
      <c r="G215" s="18"/>
      <c r="H215" s="18"/>
      <c r="I215" s="79">
        <f>апр.25!I215+F215-E215</f>
        <v>-1250</v>
      </c>
    </row>
    <row r="216" spans="1:9" x14ac:dyDescent="0.25">
      <c r="A216" s="8"/>
      <c r="B216" s="16">
        <v>203</v>
      </c>
      <c r="C216" s="14"/>
      <c r="D216" s="25"/>
      <c r="E216" s="29">
        <v>1250</v>
      </c>
      <c r="F216" s="80">
        <v>1200</v>
      </c>
      <c r="G216" s="18" t="s">
        <v>582</v>
      </c>
      <c r="H216" s="18" t="s">
        <v>583</v>
      </c>
      <c r="I216" s="79">
        <f>апр.25!I216+F216-E216</f>
        <v>-250</v>
      </c>
    </row>
    <row r="217" spans="1:9" x14ac:dyDescent="0.25">
      <c r="A217" s="8"/>
      <c r="B217" s="16">
        <v>204</v>
      </c>
      <c r="C217" s="14"/>
      <c r="D217" s="25"/>
      <c r="E217" s="29">
        <v>1250</v>
      </c>
      <c r="F217" s="80"/>
      <c r="G217" s="18"/>
      <c r="H217" s="18"/>
      <c r="I217" s="79">
        <f>апр.25!I217+F217-E217</f>
        <v>-6250</v>
      </c>
    </row>
    <row r="218" spans="1:9" x14ac:dyDescent="0.25">
      <c r="A218" s="8"/>
      <c r="B218" s="16">
        <v>205</v>
      </c>
      <c r="C218" s="14"/>
      <c r="D218" s="25"/>
      <c r="E218" s="29">
        <v>1250</v>
      </c>
      <c r="F218" s="80">
        <v>1300</v>
      </c>
      <c r="G218" s="18" t="s">
        <v>604</v>
      </c>
      <c r="H218" s="18" t="s">
        <v>598</v>
      </c>
      <c r="I218" s="79">
        <f>апр.25!I218+F218-E218</f>
        <v>-1050</v>
      </c>
    </row>
    <row r="219" spans="1:9" x14ac:dyDescent="0.25">
      <c r="A219" s="8"/>
      <c r="B219" s="16">
        <v>206</v>
      </c>
      <c r="C219" s="14"/>
      <c r="D219" s="25"/>
      <c r="E219" s="29">
        <v>1250</v>
      </c>
      <c r="F219" s="80"/>
      <c r="G219" s="18"/>
      <c r="H219" s="18"/>
      <c r="I219" s="79">
        <f>апр.25!I219+F219-E219</f>
        <v>-6250</v>
      </c>
    </row>
    <row r="220" spans="1:9" x14ac:dyDescent="0.25">
      <c r="A220" s="8"/>
      <c r="B220" s="16">
        <v>207</v>
      </c>
      <c r="C220" s="14"/>
      <c r="D220" s="25"/>
      <c r="E220" s="29">
        <v>1250</v>
      </c>
      <c r="F220" s="80"/>
      <c r="G220" s="18"/>
      <c r="H220" s="18"/>
      <c r="I220" s="79">
        <f>апр.25!I220+F220-E220</f>
        <v>-6250</v>
      </c>
    </row>
    <row r="221" spans="1:9" x14ac:dyDescent="0.25">
      <c r="A221" s="8"/>
      <c r="B221" s="16">
        <v>208</v>
      </c>
      <c r="C221" s="14"/>
      <c r="D221" s="25"/>
      <c r="E221" s="29">
        <v>1250</v>
      </c>
      <c r="F221" s="80">
        <v>1250</v>
      </c>
      <c r="G221" s="18" t="s">
        <v>675</v>
      </c>
      <c r="H221" s="18" t="s">
        <v>676</v>
      </c>
      <c r="I221" s="79">
        <f>апр.25!I221+F221-E221</f>
        <v>0</v>
      </c>
    </row>
    <row r="222" spans="1:9" x14ac:dyDescent="0.25">
      <c r="A222" s="8"/>
      <c r="B222" s="16">
        <v>209</v>
      </c>
      <c r="C222" s="14"/>
      <c r="D222" s="25"/>
      <c r="E222" s="29">
        <v>1250</v>
      </c>
      <c r="F222" s="80"/>
      <c r="G222" s="18"/>
      <c r="H222" s="18"/>
      <c r="I222" s="79">
        <f>апр.25!I222+F222-E222</f>
        <v>-1250</v>
      </c>
    </row>
    <row r="223" spans="1:9" x14ac:dyDescent="0.25">
      <c r="A223" s="8"/>
      <c r="B223" s="25" t="s">
        <v>25</v>
      </c>
      <c r="C223" s="64"/>
      <c r="D223" s="25"/>
      <c r="E223" s="29">
        <v>1250</v>
      </c>
      <c r="F223" s="80"/>
      <c r="G223" s="18"/>
      <c r="H223" s="18"/>
      <c r="I223" s="79">
        <f>апр.25!I223+F223-E223</f>
        <v>-2450</v>
      </c>
    </row>
    <row r="224" spans="1:9" x14ac:dyDescent="0.25">
      <c r="A224" s="10"/>
      <c r="B224" s="16">
        <v>210</v>
      </c>
      <c r="C224" s="64"/>
      <c r="D224" s="25"/>
      <c r="E224" s="29">
        <v>1250</v>
      </c>
      <c r="F224" s="80"/>
      <c r="G224" s="18"/>
      <c r="H224" s="18"/>
      <c r="I224" s="79">
        <f>апр.25!I224+F224-E224</f>
        <v>-1250</v>
      </c>
    </row>
    <row r="225" spans="1:10" x14ac:dyDescent="0.25">
      <c r="A225" s="10"/>
      <c r="B225" s="16" t="s">
        <v>22</v>
      </c>
      <c r="C225" s="14"/>
      <c r="D225" s="25"/>
      <c r="E225" s="29">
        <v>1250</v>
      </c>
      <c r="F225" s="80"/>
      <c r="G225" s="18"/>
      <c r="H225" s="18"/>
      <c r="I225" s="79">
        <f>апр.25!I225+F225-E225</f>
        <v>-6250</v>
      </c>
    </row>
    <row r="226" spans="1:10" x14ac:dyDescent="0.25">
      <c r="A226" s="8"/>
      <c r="B226" s="16">
        <v>211</v>
      </c>
      <c r="C226" s="14"/>
      <c r="D226" s="25"/>
      <c r="E226" s="29">
        <v>1250</v>
      </c>
      <c r="F226" s="80"/>
      <c r="G226" s="18"/>
      <c r="H226" s="18"/>
      <c r="I226" s="79">
        <f>апр.25!I226+F226-E226</f>
        <v>-1250</v>
      </c>
    </row>
    <row r="227" spans="1:10" x14ac:dyDescent="0.25">
      <c r="A227" s="8"/>
      <c r="B227" s="16">
        <v>212</v>
      </c>
      <c r="C227" s="14"/>
      <c r="D227" s="25"/>
      <c r="E227" s="29">
        <v>1250</v>
      </c>
      <c r="F227" s="80">
        <v>1250</v>
      </c>
      <c r="G227" s="18" t="s">
        <v>566</v>
      </c>
      <c r="H227" s="18" t="s">
        <v>560</v>
      </c>
      <c r="I227" s="79">
        <f>апр.25!I227+F227-E227</f>
        <v>0</v>
      </c>
    </row>
    <row r="228" spans="1:10" x14ac:dyDescent="0.25">
      <c r="A228" s="8"/>
      <c r="B228" s="16">
        <v>213</v>
      </c>
      <c r="C228" s="14"/>
      <c r="D228" s="25"/>
      <c r="E228" s="29">
        <v>1250</v>
      </c>
      <c r="F228" s="80">
        <v>11200</v>
      </c>
      <c r="G228" s="18" t="s">
        <v>558</v>
      </c>
      <c r="H228" s="18" t="s">
        <v>550</v>
      </c>
      <c r="I228" s="79">
        <f>апр.25!I228+F228-E228</f>
        <v>14950</v>
      </c>
    </row>
    <row r="229" spans="1:10" x14ac:dyDescent="0.25">
      <c r="A229" s="8"/>
      <c r="B229" s="16">
        <v>214</v>
      </c>
      <c r="C229" s="14"/>
      <c r="D229" s="25"/>
      <c r="E229" s="29">
        <v>1250</v>
      </c>
      <c r="F229" s="80"/>
      <c r="G229" s="18"/>
      <c r="H229" s="18"/>
      <c r="I229" s="79">
        <f>апр.25!I229+F229-E229</f>
        <v>-6250</v>
      </c>
    </row>
    <row r="230" spans="1:10" x14ac:dyDescent="0.25">
      <c r="A230" s="8"/>
      <c r="B230" s="16">
        <v>215</v>
      </c>
      <c r="C230" s="14"/>
      <c r="D230" s="25"/>
      <c r="E230" s="29">
        <v>1250</v>
      </c>
      <c r="F230" s="80">
        <v>1250</v>
      </c>
      <c r="G230" s="18" t="s">
        <v>591</v>
      </c>
      <c r="H230" s="18" t="s">
        <v>583</v>
      </c>
      <c r="I230" s="79">
        <f>апр.25!I230+F230-E230</f>
        <v>0</v>
      </c>
    </row>
    <row r="231" spans="1:10" x14ac:dyDescent="0.25">
      <c r="A231" s="8"/>
      <c r="B231" s="16">
        <v>216</v>
      </c>
      <c r="C231" s="14"/>
      <c r="D231" s="25"/>
      <c r="E231" s="29">
        <v>1250</v>
      </c>
      <c r="F231" s="80"/>
      <c r="G231" s="18"/>
      <c r="H231" s="18"/>
      <c r="I231" s="79">
        <f>апр.25!I231+F231-E231</f>
        <v>-1250</v>
      </c>
    </row>
    <row r="232" spans="1:10" x14ac:dyDescent="0.25">
      <c r="A232" s="8"/>
      <c r="B232" s="16" t="s">
        <v>21</v>
      </c>
      <c r="C232" s="14"/>
      <c r="D232" s="25"/>
      <c r="E232" s="29">
        <v>1250</v>
      </c>
      <c r="F232" s="80">
        <v>1250</v>
      </c>
      <c r="G232" s="18" t="s">
        <v>588</v>
      </c>
      <c r="H232" s="18" t="s">
        <v>583</v>
      </c>
      <c r="I232" s="79">
        <f>апр.25!I232+F232-E232</f>
        <v>-1250</v>
      </c>
    </row>
    <row r="233" spans="1:10" x14ac:dyDescent="0.25">
      <c r="A233" s="8"/>
      <c r="B233" s="16">
        <v>217</v>
      </c>
      <c r="C233" s="14"/>
      <c r="D233" s="25"/>
      <c r="E233" s="29">
        <v>1250</v>
      </c>
      <c r="F233" s="80"/>
      <c r="G233" s="18"/>
      <c r="H233" s="18"/>
      <c r="I233" s="79">
        <f>апр.25!I233+F233-E233</f>
        <v>-1250</v>
      </c>
    </row>
    <row r="234" spans="1:10" x14ac:dyDescent="0.25">
      <c r="A234" s="8"/>
      <c r="B234" s="16" t="s">
        <v>32</v>
      </c>
      <c r="C234" s="14"/>
      <c r="D234" s="25"/>
      <c r="E234" s="29">
        <v>1250</v>
      </c>
      <c r="F234" s="80"/>
      <c r="G234" s="18"/>
      <c r="H234" s="18"/>
      <c r="I234" s="79">
        <f>апр.25!I234+F234-E234</f>
        <v>-1250</v>
      </c>
    </row>
    <row r="235" spans="1:10" x14ac:dyDescent="0.25">
      <c r="A235" s="8"/>
      <c r="B235" s="16">
        <v>218</v>
      </c>
      <c r="C235" s="14"/>
      <c r="D235" s="25"/>
      <c r="E235" s="29">
        <v>1250</v>
      </c>
      <c r="F235" s="80"/>
      <c r="G235" s="18"/>
      <c r="H235" s="18"/>
      <c r="I235" s="79">
        <f>апр.25!I235+F235-E235</f>
        <v>-1250</v>
      </c>
    </row>
    <row r="236" spans="1:10" x14ac:dyDescent="0.25">
      <c r="A236" s="8"/>
      <c r="B236" s="16">
        <v>219</v>
      </c>
      <c r="C236" s="14"/>
      <c r="D236" s="25"/>
      <c r="E236" s="29">
        <v>1250</v>
      </c>
      <c r="F236" s="80"/>
      <c r="G236" s="18"/>
      <c r="H236" s="18"/>
      <c r="I236" s="79">
        <f>апр.25!I236+F236-E236</f>
        <v>-6250</v>
      </c>
    </row>
    <row r="237" spans="1:10" x14ac:dyDescent="0.25">
      <c r="A237" s="8"/>
      <c r="B237" s="16">
        <v>220</v>
      </c>
      <c r="C237" s="14"/>
      <c r="D237" s="25"/>
      <c r="E237" s="29">
        <v>1250</v>
      </c>
      <c r="F237" s="80"/>
      <c r="G237" s="18"/>
      <c r="H237" s="18"/>
      <c r="I237" s="79">
        <f>апр.25!I237+F237-E237</f>
        <v>-6250</v>
      </c>
      <c r="J237" s="126"/>
    </row>
    <row r="238" spans="1:10" x14ac:dyDescent="0.25">
      <c r="A238" s="8"/>
      <c r="B238" s="16">
        <v>221</v>
      </c>
      <c r="C238" s="14"/>
      <c r="D238" s="25"/>
      <c r="E238" s="29">
        <v>1250</v>
      </c>
      <c r="F238" s="80">
        <v>6000</v>
      </c>
      <c r="G238" s="18" t="s">
        <v>619</v>
      </c>
      <c r="H238" s="18" t="s">
        <v>612</v>
      </c>
      <c r="I238" s="79">
        <f>апр.25!I238+F238-E238</f>
        <v>14750</v>
      </c>
      <c r="J238" s="126"/>
    </row>
    <row r="239" spans="1:10" x14ac:dyDescent="0.25">
      <c r="A239" s="8"/>
      <c r="B239" s="16">
        <v>222</v>
      </c>
      <c r="C239" s="14"/>
      <c r="D239" s="25"/>
      <c r="E239" s="29">
        <v>1250</v>
      </c>
      <c r="F239" s="80"/>
      <c r="G239" s="18"/>
      <c r="H239" s="18"/>
      <c r="I239" s="79">
        <f>апр.25!I239+F239-E239</f>
        <v>-6250</v>
      </c>
      <c r="J239" s="126"/>
    </row>
    <row r="240" spans="1:10" x14ac:dyDescent="0.25">
      <c r="A240" s="8"/>
      <c r="B240" s="16">
        <v>223</v>
      </c>
      <c r="C240" s="14"/>
      <c r="D240" s="25"/>
      <c r="E240" s="29">
        <v>1250</v>
      </c>
      <c r="F240" s="80"/>
      <c r="G240" s="18"/>
      <c r="H240" s="18"/>
      <c r="I240" s="79">
        <f>апр.25!I240+F240-E240</f>
        <v>-6250</v>
      </c>
      <c r="J240" s="126"/>
    </row>
    <row r="241" spans="1:10" x14ac:dyDescent="0.25">
      <c r="A241" s="8"/>
      <c r="B241" s="16">
        <v>224</v>
      </c>
      <c r="C241" s="14"/>
      <c r="D241" s="25"/>
      <c r="E241" s="29">
        <v>1250</v>
      </c>
      <c r="F241" s="80"/>
      <c r="G241" s="18"/>
      <c r="H241" s="18"/>
      <c r="I241" s="79">
        <f>апр.25!I241+F241-E241</f>
        <v>-6250</v>
      </c>
      <c r="J241" s="126"/>
    </row>
    <row r="242" spans="1:10" x14ac:dyDescent="0.25">
      <c r="A242" s="8"/>
      <c r="B242" s="16">
        <v>225</v>
      </c>
      <c r="C242" s="14"/>
      <c r="D242" s="25"/>
      <c r="E242" s="29">
        <v>1250</v>
      </c>
      <c r="F242" s="80"/>
      <c r="G242" s="18"/>
      <c r="H242" s="18"/>
      <c r="I242" s="79">
        <f>апр.25!I242+F242-E242</f>
        <v>-1250</v>
      </c>
      <c r="J242" s="126"/>
    </row>
    <row r="243" spans="1:10" x14ac:dyDescent="0.25">
      <c r="A243" s="8"/>
      <c r="B243" s="16">
        <v>226</v>
      </c>
      <c r="C243" s="14"/>
      <c r="D243" s="25"/>
      <c r="E243" s="29">
        <v>1250</v>
      </c>
      <c r="F243" s="80"/>
      <c r="G243" s="18"/>
      <c r="H243" s="18"/>
      <c r="I243" s="79">
        <f>апр.25!I243+F243-E243</f>
        <v>1250</v>
      </c>
      <c r="J243" s="126"/>
    </row>
    <row r="244" spans="1:10" x14ac:dyDescent="0.25">
      <c r="A244" s="8"/>
      <c r="B244" s="16">
        <v>227</v>
      </c>
      <c r="C244" s="14"/>
      <c r="D244" s="25"/>
      <c r="E244" s="29">
        <v>1250</v>
      </c>
      <c r="F244" s="80"/>
      <c r="G244" s="18"/>
      <c r="H244" s="18"/>
      <c r="I244" s="79">
        <f>апр.25!I244+F244-E244</f>
        <v>-6250</v>
      </c>
      <c r="J244" s="126"/>
    </row>
    <row r="245" spans="1:10" x14ac:dyDescent="0.25">
      <c r="A245" s="8"/>
      <c r="B245" s="16">
        <v>228</v>
      </c>
      <c r="C245" s="14"/>
      <c r="D245" s="25"/>
      <c r="E245" s="29">
        <v>1250</v>
      </c>
      <c r="F245" s="80"/>
      <c r="G245" s="18"/>
      <c r="H245" s="18"/>
      <c r="I245" s="79">
        <f>апр.25!I245+F245-E245</f>
        <v>-6250</v>
      </c>
      <c r="J245" s="126"/>
    </row>
    <row r="246" spans="1:10" x14ac:dyDescent="0.25">
      <c r="A246" s="8"/>
      <c r="B246" s="16">
        <v>229</v>
      </c>
      <c r="C246" s="14"/>
      <c r="D246" s="25"/>
      <c r="E246" s="29">
        <v>1250</v>
      </c>
      <c r="F246" s="80"/>
      <c r="G246" s="18"/>
      <c r="H246" s="18"/>
      <c r="I246" s="79">
        <f>апр.25!I246+F246-E246</f>
        <v>-1250</v>
      </c>
      <c r="J246" s="126"/>
    </row>
    <row r="247" spans="1:10" x14ac:dyDescent="0.25">
      <c r="A247" s="8"/>
      <c r="B247" s="16">
        <v>230</v>
      </c>
      <c r="C247" s="14"/>
      <c r="D247" s="25"/>
      <c r="E247" s="29">
        <v>1250</v>
      </c>
      <c r="F247" s="80"/>
      <c r="G247" s="18"/>
      <c r="H247" s="18"/>
      <c r="I247" s="79">
        <f>апр.25!I247+F247-E247</f>
        <v>-6250</v>
      </c>
      <c r="J247" s="126"/>
    </row>
    <row r="248" spans="1:10" x14ac:dyDescent="0.25">
      <c r="A248" s="8"/>
      <c r="B248" s="16">
        <v>231</v>
      </c>
      <c r="C248" s="14"/>
      <c r="D248" s="25"/>
      <c r="E248" s="29">
        <v>1250</v>
      </c>
      <c r="F248" s="80"/>
      <c r="G248" s="18"/>
      <c r="H248" s="18"/>
      <c r="I248" s="79">
        <f>апр.25!I248+F248-E248</f>
        <v>1250</v>
      </c>
    </row>
    <row r="249" spans="1:10" x14ac:dyDescent="0.25">
      <c r="A249" s="8"/>
      <c r="B249" s="16">
        <v>232</v>
      </c>
      <c r="C249" s="14"/>
      <c r="D249" s="25"/>
      <c r="E249" s="29">
        <v>1250</v>
      </c>
      <c r="F249" s="80"/>
      <c r="G249" s="18"/>
      <c r="H249" s="18"/>
      <c r="I249" s="79">
        <f>апр.25!I249+F249-E249</f>
        <v>-2500</v>
      </c>
    </row>
    <row r="250" spans="1:10" x14ac:dyDescent="0.25">
      <c r="A250" s="8"/>
      <c r="B250" s="16">
        <v>233</v>
      </c>
      <c r="C250" s="64"/>
      <c r="D250" s="25"/>
      <c r="E250" s="29">
        <v>1250</v>
      </c>
      <c r="F250" s="80">
        <v>1250</v>
      </c>
      <c r="G250" s="18" t="s">
        <v>614</v>
      </c>
      <c r="H250" s="18" t="s">
        <v>612</v>
      </c>
      <c r="I250" s="79">
        <f>апр.25!I250+F250-E250</f>
        <v>0</v>
      </c>
    </row>
    <row r="251" spans="1:10" x14ac:dyDescent="0.25">
      <c r="A251" s="10"/>
      <c r="B251" s="16">
        <v>234</v>
      </c>
      <c r="C251" s="14"/>
      <c r="D251" s="25"/>
      <c r="E251" s="29">
        <v>1250</v>
      </c>
      <c r="F251" s="80">
        <v>1250</v>
      </c>
      <c r="G251" s="18" t="s">
        <v>622</v>
      </c>
      <c r="H251" s="18" t="s">
        <v>621</v>
      </c>
      <c r="I251" s="79">
        <f>апр.25!I251+F251-E251</f>
        <v>0</v>
      </c>
    </row>
    <row r="252" spans="1:10" x14ac:dyDescent="0.25">
      <c r="A252" s="8"/>
      <c r="B252" s="16">
        <v>235</v>
      </c>
      <c r="C252" s="14"/>
      <c r="D252" s="25"/>
      <c r="E252" s="29">
        <v>1250</v>
      </c>
      <c r="F252" s="80"/>
      <c r="G252" s="18"/>
      <c r="H252" s="18"/>
      <c r="I252" s="79">
        <f>апр.25!I252+F252-E252</f>
        <v>-6250</v>
      </c>
    </row>
    <row r="253" spans="1:10" x14ac:dyDescent="0.25">
      <c r="A253" s="8"/>
      <c r="B253" s="16">
        <v>236</v>
      </c>
      <c r="C253" s="14"/>
      <c r="D253" s="25"/>
      <c r="E253" s="29">
        <v>1250</v>
      </c>
      <c r="F253" s="80"/>
      <c r="G253" s="18"/>
      <c r="H253" s="18"/>
      <c r="I253" s="79">
        <f>апр.25!I253+F253-E253</f>
        <v>-1750</v>
      </c>
    </row>
    <row r="254" spans="1:10" x14ac:dyDescent="0.25">
      <c r="A254" s="8"/>
      <c r="B254" s="16">
        <v>237</v>
      </c>
      <c r="C254" s="14"/>
      <c r="D254" s="25"/>
      <c r="E254" s="29">
        <v>1250</v>
      </c>
      <c r="F254" s="80"/>
      <c r="G254" s="18"/>
      <c r="H254" s="18"/>
      <c r="I254" s="79">
        <f>апр.25!I254+F254-E254</f>
        <v>-6250</v>
      </c>
    </row>
    <row r="255" spans="1:10" x14ac:dyDescent="0.25">
      <c r="A255" s="8"/>
      <c r="B255" s="16">
        <v>238</v>
      </c>
      <c r="C255" s="14"/>
      <c r="D255" s="25"/>
      <c r="E255" s="29">
        <v>1250</v>
      </c>
      <c r="F255" s="80"/>
      <c r="G255" s="18"/>
      <c r="H255" s="18"/>
      <c r="I255" s="79">
        <f>апр.25!I255+F255-E255</f>
        <v>-1250</v>
      </c>
    </row>
    <row r="256" spans="1:10" x14ac:dyDescent="0.25">
      <c r="A256" s="8"/>
      <c r="B256" s="16">
        <v>239</v>
      </c>
      <c r="C256" s="14"/>
      <c r="D256" s="25"/>
      <c r="E256" s="29">
        <v>1250</v>
      </c>
      <c r="F256" s="80"/>
      <c r="G256" s="18"/>
      <c r="H256" s="18"/>
      <c r="I256" s="79">
        <f>апр.25!I256+F256-E256</f>
        <v>-6250</v>
      </c>
    </row>
    <row r="257" spans="1:10" x14ac:dyDescent="0.25">
      <c r="A257" s="8"/>
      <c r="B257" s="16">
        <v>240</v>
      </c>
      <c r="C257" s="14"/>
      <c r="D257" s="25"/>
      <c r="E257" s="29">
        <v>1250</v>
      </c>
      <c r="F257" s="80"/>
      <c r="G257" s="18"/>
      <c r="H257" s="18"/>
      <c r="I257" s="79">
        <f>апр.25!I257+F257-E257</f>
        <v>1250</v>
      </c>
    </row>
    <row r="258" spans="1:10" x14ac:dyDescent="0.25">
      <c r="A258" s="8"/>
      <c r="B258" s="16">
        <v>241</v>
      </c>
      <c r="C258" s="14"/>
      <c r="D258" s="25"/>
      <c r="E258" s="29"/>
      <c r="F258" s="80"/>
      <c r="G258" s="18"/>
      <c r="H258" s="18"/>
      <c r="I258" s="79">
        <f>апр.25!I258+F258-E258</f>
        <v>0</v>
      </c>
    </row>
    <row r="259" spans="1:10" x14ac:dyDescent="0.25">
      <c r="A259" s="8"/>
      <c r="B259" s="16">
        <v>242</v>
      </c>
      <c r="C259" s="14"/>
      <c r="D259" s="25"/>
      <c r="E259" s="29">
        <v>1250</v>
      </c>
      <c r="F259" s="80"/>
      <c r="G259" s="18"/>
      <c r="H259" s="18"/>
      <c r="I259" s="79">
        <f>апр.25!I259+F259-E259</f>
        <v>-6250</v>
      </c>
    </row>
    <row r="260" spans="1:10" x14ac:dyDescent="0.25">
      <c r="A260" s="8"/>
      <c r="B260" s="16">
        <v>243</v>
      </c>
      <c r="C260" s="14"/>
      <c r="D260" s="25"/>
      <c r="E260" s="29">
        <v>1250</v>
      </c>
      <c r="F260" s="80"/>
      <c r="G260" s="18"/>
      <c r="H260" s="18"/>
      <c r="I260" s="79">
        <f>апр.25!I260+F260-E260</f>
        <v>-6250</v>
      </c>
    </row>
    <row r="261" spans="1:10" x14ac:dyDescent="0.25">
      <c r="A261" s="8"/>
      <c r="B261" s="16">
        <v>244</v>
      </c>
      <c r="C261" s="14"/>
      <c r="D261" s="25"/>
      <c r="E261" s="29">
        <v>1250</v>
      </c>
      <c r="F261" s="80"/>
      <c r="G261" s="18"/>
      <c r="H261" s="18"/>
      <c r="I261" s="79">
        <f>апр.25!I261+F261-E261</f>
        <v>-6250</v>
      </c>
    </row>
    <row r="262" spans="1:10" x14ac:dyDescent="0.25">
      <c r="A262" s="8"/>
      <c r="B262" s="16">
        <v>245</v>
      </c>
      <c r="C262" s="14"/>
      <c r="D262" s="25"/>
      <c r="E262" s="29">
        <v>1250</v>
      </c>
      <c r="F262" s="80"/>
      <c r="G262" s="18"/>
      <c r="H262" s="18"/>
      <c r="I262" s="79">
        <f>апр.25!I262+F262-E262</f>
        <v>-6250</v>
      </c>
    </row>
    <row r="263" spans="1:10" x14ac:dyDescent="0.25">
      <c r="A263" s="8"/>
      <c r="B263" s="16">
        <v>246</v>
      </c>
      <c r="C263" s="14"/>
      <c r="D263" s="25"/>
      <c r="E263" s="29">
        <v>1250</v>
      </c>
      <c r="F263" s="80">
        <v>1250</v>
      </c>
      <c r="G263" s="18" t="s">
        <v>629</v>
      </c>
      <c r="H263" s="18" t="s">
        <v>630</v>
      </c>
      <c r="I263" s="79">
        <f>апр.25!I263+F263-E263</f>
        <v>0</v>
      </c>
      <c r="J263" s="125"/>
    </row>
    <row r="264" spans="1:10" x14ac:dyDescent="0.25">
      <c r="A264" s="8"/>
      <c r="B264" s="16">
        <v>247</v>
      </c>
      <c r="C264" s="14"/>
      <c r="D264" s="25"/>
      <c r="E264" s="29">
        <v>1250</v>
      </c>
      <c r="F264" s="80">
        <v>1250</v>
      </c>
      <c r="G264" s="18" t="s">
        <v>576</v>
      </c>
      <c r="H264" s="18" t="s">
        <v>577</v>
      </c>
      <c r="I264" s="79">
        <f>апр.25!I264+F264-E264</f>
        <v>0</v>
      </c>
    </row>
    <row r="265" spans="1:10" x14ac:dyDescent="0.25">
      <c r="A265" s="8"/>
      <c r="B265" s="16">
        <v>248</v>
      </c>
      <c r="C265" s="14"/>
      <c r="D265" s="25"/>
      <c r="E265" s="29">
        <v>1250</v>
      </c>
      <c r="F265" s="80">
        <v>1250</v>
      </c>
      <c r="G265" s="18" t="s">
        <v>659</v>
      </c>
      <c r="H265" s="18" t="s">
        <v>658</v>
      </c>
      <c r="I265" s="79">
        <f>апр.25!I265+F265-E265</f>
        <v>-1250</v>
      </c>
    </row>
    <row r="266" spans="1:10" x14ac:dyDescent="0.25">
      <c r="A266" s="8"/>
      <c r="B266" s="16">
        <v>249</v>
      </c>
      <c r="C266" s="14"/>
      <c r="D266" s="25"/>
      <c r="E266" s="29">
        <v>1250</v>
      </c>
      <c r="F266" s="80">
        <v>1250</v>
      </c>
      <c r="G266" s="18" t="s">
        <v>660</v>
      </c>
      <c r="H266" s="18" t="s">
        <v>658</v>
      </c>
      <c r="I266" s="79">
        <f>апр.25!I266+F266-E266</f>
        <v>-1250</v>
      </c>
    </row>
    <row r="267" spans="1:10" x14ac:dyDescent="0.25">
      <c r="A267" s="8"/>
      <c r="B267" s="16">
        <v>250</v>
      </c>
      <c r="C267" s="14"/>
      <c r="D267" s="25"/>
      <c r="E267" s="29">
        <v>1250</v>
      </c>
      <c r="F267" s="80"/>
      <c r="G267" s="18"/>
      <c r="H267" s="18"/>
      <c r="I267" s="79">
        <f>апр.25!I267+F267-E267</f>
        <v>-6250</v>
      </c>
    </row>
    <row r="268" spans="1:10" x14ac:dyDescent="0.25">
      <c r="A268" s="8"/>
      <c r="B268" s="16" t="s">
        <v>36</v>
      </c>
      <c r="C268" s="64"/>
      <c r="D268" s="25"/>
      <c r="E268" s="29">
        <v>1250</v>
      </c>
      <c r="F268" s="80"/>
      <c r="G268" s="18"/>
      <c r="H268" s="18"/>
      <c r="I268" s="79">
        <f>апр.25!I268+F268-E268</f>
        <v>-6250</v>
      </c>
    </row>
    <row r="269" spans="1:10" x14ac:dyDescent="0.25">
      <c r="A269" s="8"/>
      <c r="B269" s="16">
        <v>251</v>
      </c>
      <c r="C269" s="64"/>
      <c r="D269" s="25"/>
      <c r="E269" s="29">
        <v>1250</v>
      </c>
      <c r="F269" s="80">
        <v>1250</v>
      </c>
      <c r="G269" s="18" t="s">
        <v>648</v>
      </c>
      <c r="H269" s="18" t="s">
        <v>649</v>
      </c>
      <c r="I269" s="79">
        <f>апр.25!I269+F269-E269</f>
        <v>0</v>
      </c>
    </row>
    <row r="270" spans="1:10" x14ac:dyDescent="0.25">
      <c r="A270" s="10"/>
      <c r="B270" s="16">
        <v>252</v>
      </c>
      <c r="C270" s="14"/>
      <c r="D270" s="25"/>
      <c r="E270" s="29">
        <v>1250</v>
      </c>
      <c r="F270" s="80">
        <v>1250</v>
      </c>
      <c r="G270" s="18" t="s">
        <v>642</v>
      </c>
      <c r="H270" s="18" t="s">
        <v>639</v>
      </c>
      <c r="I270" s="79">
        <f>апр.25!I270+F270-E270</f>
        <v>-1075</v>
      </c>
    </row>
    <row r="271" spans="1:10" x14ac:dyDescent="0.25">
      <c r="A271" s="8"/>
      <c r="B271" s="16">
        <v>253</v>
      </c>
      <c r="C271" s="14"/>
      <c r="D271" s="25"/>
      <c r="E271" s="29">
        <v>1250</v>
      </c>
      <c r="F271" s="80"/>
      <c r="G271" s="18"/>
      <c r="H271" s="18"/>
      <c r="I271" s="79">
        <f>апр.25!I271+F271-E271</f>
        <v>-6250</v>
      </c>
    </row>
    <row r="272" spans="1:10" x14ac:dyDescent="0.25">
      <c r="A272" s="8"/>
      <c r="B272" s="16">
        <v>254</v>
      </c>
      <c r="C272" s="14"/>
      <c r="D272" s="25"/>
      <c r="E272" s="29">
        <v>1250</v>
      </c>
      <c r="F272" s="80"/>
      <c r="G272" s="18"/>
      <c r="H272" s="18"/>
      <c r="I272" s="79">
        <f>апр.25!I272+F272-E272</f>
        <v>-6250</v>
      </c>
    </row>
    <row r="273" spans="1:10" x14ac:dyDescent="0.25">
      <c r="A273" s="8"/>
      <c r="B273" s="16">
        <v>255</v>
      </c>
      <c r="C273" s="14"/>
      <c r="D273" s="25"/>
      <c r="E273" s="29">
        <v>1250</v>
      </c>
      <c r="F273" s="80">
        <v>1250</v>
      </c>
      <c r="G273" s="18" t="s">
        <v>623</v>
      </c>
      <c r="H273" s="18" t="s">
        <v>624</v>
      </c>
      <c r="I273" s="79">
        <f>апр.25!I273+F273-E273</f>
        <v>0</v>
      </c>
    </row>
    <row r="274" spans="1:10" x14ac:dyDescent="0.25">
      <c r="A274" s="8"/>
      <c r="B274" s="16">
        <v>256</v>
      </c>
      <c r="C274" s="14"/>
      <c r="D274" s="25"/>
      <c r="E274" s="29">
        <v>1250</v>
      </c>
      <c r="F274" s="80">
        <v>1250</v>
      </c>
      <c r="G274" s="18" t="s">
        <v>590</v>
      </c>
      <c r="H274" s="18" t="s">
        <v>583</v>
      </c>
      <c r="I274" s="79">
        <f>апр.25!I274+F274-E274</f>
        <v>-1250</v>
      </c>
    </row>
    <row r="275" spans="1:10" x14ac:dyDescent="0.25">
      <c r="A275" s="10"/>
      <c r="B275" s="16">
        <v>257</v>
      </c>
      <c r="C275" s="14"/>
      <c r="D275" s="25"/>
      <c r="E275" s="29">
        <v>1250</v>
      </c>
      <c r="F275" s="80">
        <v>2500</v>
      </c>
      <c r="G275" s="18" t="s">
        <v>634</v>
      </c>
      <c r="H275" s="18" t="s">
        <v>630</v>
      </c>
      <c r="I275" s="79">
        <f>апр.25!I275+F275-E275</f>
        <v>0</v>
      </c>
    </row>
    <row r="276" spans="1:10" x14ac:dyDescent="0.25">
      <c r="A276" s="8"/>
      <c r="B276" s="16">
        <v>258</v>
      </c>
      <c r="C276" s="14"/>
      <c r="D276" s="25"/>
      <c r="E276" s="29">
        <v>1250</v>
      </c>
      <c r="F276" s="80"/>
      <c r="G276" s="18"/>
      <c r="H276" s="18"/>
      <c r="I276" s="79">
        <f>апр.25!I276+F276-E276</f>
        <v>1250</v>
      </c>
    </row>
    <row r="277" spans="1:10" x14ac:dyDescent="0.25">
      <c r="A277" s="8"/>
      <c r="B277" s="16">
        <v>259</v>
      </c>
      <c r="C277" s="14"/>
      <c r="D277" s="25"/>
      <c r="E277" s="29">
        <v>1250</v>
      </c>
      <c r="F277" s="80"/>
      <c r="G277" s="18"/>
      <c r="H277" s="18"/>
      <c r="I277" s="79">
        <f>апр.25!I277+F277-E277</f>
        <v>-6250</v>
      </c>
      <c r="J277" s="126"/>
    </row>
    <row r="278" spans="1:10" x14ac:dyDescent="0.25">
      <c r="A278" s="8"/>
      <c r="B278" s="16">
        <v>260</v>
      </c>
      <c r="C278" s="14"/>
      <c r="D278" s="25"/>
      <c r="E278" s="29">
        <v>1250</v>
      </c>
      <c r="F278" s="80"/>
      <c r="G278" s="18"/>
      <c r="H278" s="18"/>
      <c r="I278" s="79">
        <f>апр.25!I278+F278-E278</f>
        <v>1250</v>
      </c>
    </row>
    <row r="279" spans="1:10" x14ac:dyDescent="0.25">
      <c r="A279" s="8"/>
      <c r="B279" s="16">
        <v>261</v>
      </c>
      <c r="C279" s="64"/>
      <c r="D279" s="25"/>
      <c r="E279" s="29">
        <v>1250</v>
      </c>
      <c r="F279" s="80">
        <v>5000</v>
      </c>
      <c r="G279" s="18" t="s">
        <v>618</v>
      </c>
      <c r="H279" s="18" t="s">
        <v>612</v>
      </c>
      <c r="I279" s="79">
        <f>апр.25!I279+F279-E279</f>
        <v>13750</v>
      </c>
      <c r="J279" s="125"/>
    </row>
    <row r="280" spans="1:10" x14ac:dyDescent="0.25">
      <c r="A280" s="10"/>
      <c r="B280" s="16">
        <v>262</v>
      </c>
      <c r="C280" s="45"/>
      <c r="D280" s="25"/>
      <c r="E280" s="29">
        <v>1250</v>
      </c>
      <c r="F280" s="80">
        <v>2500</v>
      </c>
      <c r="G280" s="18" t="s">
        <v>569</v>
      </c>
      <c r="H280" s="18" t="s">
        <v>560</v>
      </c>
      <c r="I280" s="79">
        <f>апр.25!I280+F280-E280</f>
        <v>1250</v>
      </c>
    </row>
    <row r="281" spans="1:10" x14ac:dyDescent="0.25">
      <c r="A281" s="8"/>
      <c r="B281" s="16">
        <v>263</v>
      </c>
      <c r="C281" s="14"/>
      <c r="D281" s="25"/>
      <c r="E281" s="29"/>
      <c r="F281" s="80"/>
      <c r="G281" s="18"/>
      <c r="H281" s="18"/>
      <c r="I281" s="79">
        <f>апр.25!I281+F281-E281</f>
        <v>0</v>
      </c>
    </row>
    <row r="282" spans="1:10" x14ac:dyDescent="0.25">
      <c r="A282" s="8"/>
      <c r="B282" s="16">
        <v>264</v>
      </c>
      <c r="C282" s="14"/>
      <c r="D282" s="25"/>
      <c r="E282" s="29">
        <v>1250</v>
      </c>
      <c r="F282" s="80"/>
      <c r="G282" s="18"/>
      <c r="H282" s="18"/>
      <c r="I282" s="79">
        <f>апр.25!I282+F282-E282</f>
        <v>-2500</v>
      </c>
    </row>
    <row r="283" spans="1:10" x14ac:dyDescent="0.25">
      <c r="A283" s="8"/>
      <c r="B283" s="16">
        <v>265</v>
      </c>
      <c r="C283" s="14"/>
      <c r="D283" s="25"/>
      <c r="E283" s="29">
        <v>1250</v>
      </c>
      <c r="F283" s="80"/>
      <c r="G283" s="18"/>
      <c r="H283" s="18"/>
      <c r="I283" s="79">
        <f>апр.25!I283+F283-E283</f>
        <v>-1250</v>
      </c>
    </row>
    <row r="284" spans="1:10" x14ac:dyDescent="0.25">
      <c r="A284" s="8"/>
      <c r="B284" s="16">
        <v>266</v>
      </c>
      <c r="C284" s="14"/>
      <c r="D284" s="25"/>
      <c r="E284" s="29">
        <v>1250</v>
      </c>
      <c r="F284" s="80"/>
      <c r="G284" s="18"/>
      <c r="H284" s="18"/>
      <c r="I284" s="79">
        <f>апр.25!I284+F284-E284</f>
        <v>-6250</v>
      </c>
    </row>
    <row r="285" spans="1:10" x14ac:dyDescent="0.25">
      <c r="A285" s="8"/>
      <c r="B285" s="16">
        <v>267</v>
      </c>
      <c r="C285" s="14"/>
      <c r="D285" s="25"/>
      <c r="E285" s="29">
        <v>1250</v>
      </c>
      <c r="F285" s="80"/>
      <c r="G285" s="18"/>
      <c r="H285" s="18"/>
      <c r="I285" s="79">
        <f>апр.25!I285+F285-E285</f>
        <v>-6250</v>
      </c>
    </row>
    <row r="286" spans="1:10" x14ac:dyDescent="0.25">
      <c r="A286" s="8"/>
      <c r="B286" s="16">
        <v>268</v>
      </c>
      <c r="C286" s="14"/>
      <c r="D286" s="25"/>
      <c r="E286" s="29">
        <v>1250</v>
      </c>
      <c r="F286" s="80"/>
      <c r="G286" s="18"/>
      <c r="H286" s="18"/>
      <c r="I286" s="79">
        <f>апр.25!I286+F286-E286</f>
        <v>-6250</v>
      </c>
    </row>
    <row r="287" spans="1:10" x14ac:dyDescent="0.25">
      <c r="A287" s="8"/>
      <c r="B287" s="16">
        <v>269</v>
      </c>
      <c r="C287" s="14"/>
      <c r="D287" s="25"/>
      <c r="E287" s="29">
        <v>1250</v>
      </c>
      <c r="F287" s="80">
        <v>1250</v>
      </c>
      <c r="G287" s="18" t="s">
        <v>613</v>
      </c>
      <c r="H287" s="18" t="s">
        <v>612</v>
      </c>
      <c r="I287" s="79">
        <f>апр.25!I287+F287-E287</f>
        <v>0</v>
      </c>
    </row>
    <row r="288" spans="1:10" x14ac:dyDescent="0.25">
      <c r="A288" s="8"/>
      <c r="B288" s="16">
        <v>270</v>
      </c>
      <c r="C288" s="14"/>
      <c r="D288" s="25"/>
      <c r="E288" s="29">
        <v>1250</v>
      </c>
      <c r="F288" s="80">
        <v>1250</v>
      </c>
      <c r="G288" s="18" t="s">
        <v>631</v>
      </c>
      <c r="H288" s="18" t="s">
        <v>630</v>
      </c>
      <c r="I288" s="79">
        <f>апр.25!I288+F288-E288</f>
        <v>0</v>
      </c>
    </row>
    <row r="289" spans="1:10" x14ac:dyDescent="0.25">
      <c r="A289" s="8"/>
      <c r="B289" s="16">
        <v>271</v>
      </c>
      <c r="C289" s="14"/>
      <c r="D289" s="25"/>
      <c r="E289" s="29">
        <v>1250</v>
      </c>
      <c r="F289" s="80"/>
      <c r="G289" s="18"/>
      <c r="H289" s="18"/>
      <c r="I289" s="79">
        <f>апр.25!I289+F289-E289</f>
        <v>-1250</v>
      </c>
    </row>
    <row r="290" spans="1:10" x14ac:dyDescent="0.25">
      <c r="A290" s="8"/>
      <c r="B290" s="16">
        <v>272</v>
      </c>
      <c r="C290" s="14"/>
      <c r="D290" s="25"/>
      <c r="E290" s="29">
        <v>1250</v>
      </c>
      <c r="F290" s="80"/>
      <c r="G290" s="18"/>
      <c r="H290" s="18"/>
      <c r="I290" s="79">
        <f>апр.25!I290+F290-E290</f>
        <v>-6250</v>
      </c>
    </row>
    <row r="291" spans="1:10" x14ac:dyDescent="0.25">
      <c r="A291" s="8"/>
      <c r="B291" s="16" t="s">
        <v>23</v>
      </c>
      <c r="C291" s="14"/>
      <c r="D291" s="25"/>
      <c r="E291" s="29">
        <v>1250</v>
      </c>
      <c r="F291" s="80"/>
      <c r="G291" s="18"/>
      <c r="H291" s="18"/>
      <c r="I291" s="79">
        <f>апр.25!I291+F291-E291</f>
        <v>-2550</v>
      </c>
      <c r="J291" s="126"/>
    </row>
    <row r="292" spans="1:10" x14ac:dyDescent="0.25">
      <c r="A292" s="8"/>
      <c r="B292" s="16">
        <v>273</v>
      </c>
      <c r="C292" s="14"/>
      <c r="D292" s="25"/>
      <c r="E292" s="29"/>
      <c r="F292" s="80"/>
      <c r="G292" s="18"/>
      <c r="H292" s="18"/>
      <c r="I292" s="79">
        <f>апр.25!I292+F292-E292</f>
        <v>0</v>
      </c>
      <c r="J292" s="126"/>
    </row>
    <row r="293" spans="1:10" x14ac:dyDescent="0.25">
      <c r="A293" s="8"/>
      <c r="B293" s="16">
        <v>274</v>
      </c>
      <c r="C293" s="14"/>
      <c r="D293" s="25"/>
      <c r="E293" s="29">
        <v>1250</v>
      </c>
      <c r="F293" s="80">
        <v>1250</v>
      </c>
      <c r="G293" s="18" t="s">
        <v>561</v>
      </c>
      <c r="H293" s="18" t="s">
        <v>560</v>
      </c>
      <c r="I293" s="79">
        <f>апр.25!I293+F293-E293</f>
        <v>0</v>
      </c>
      <c r="J293" s="126"/>
    </row>
    <row r="294" spans="1:10" x14ac:dyDescent="0.25">
      <c r="A294" s="8"/>
      <c r="B294" s="16">
        <v>275</v>
      </c>
      <c r="C294" s="14"/>
      <c r="D294" s="25"/>
      <c r="E294" s="29">
        <v>1250</v>
      </c>
      <c r="F294" s="80">
        <v>5000</v>
      </c>
      <c r="G294" s="18" t="s">
        <v>610</v>
      </c>
      <c r="H294" s="18" t="s">
        <v>598</v>
      </c>
      <c r="I294" s="79">
        <f>апр.25!I294+F294-E294</f>
        <v>-1250</v>
      </c>
      <c r="J294" s="126"/>
    </row>
    <row r="295" spans="1:10" x14ac:dyDescent="0.25">
      <c r="A295" s="8"/>
      <c r="B295" s="16">
        <v>276</v>
      </c>
      <c r="C295" s="14"/>
      <c r="D295" s="25"/>
      <c r="E295" s="29">
        <v>1250</v>
      </c>
      <c r="F295" s="80"/>
      <c r="G295" s="18"/>
      <c r="H295" s="18"/>
      <c r="I295" s="79">
        <f>апр.25!I295+F295-E295</f>
        <v>1250</v>
      </c>
    </row>
    <row r="296" spans="1:10" x14ac:dyDescent="0.25">
      <c r="A296" s="8"/>
      <c r="B296" s="16">
        <v>277</v>
      </c>
      <c r="C296" s="14"/>
      <c r="D296" s="25"/>
      <c r="E296" s="29">
        <v>1250</v>
      </c>
      <c r="F296" s="80"/>
      <c r="G296" s="18"/>
      <c r="H296" s="18"/>
      <c r="I296" s="79">
        <f>апр.25!I296+F296-E296</f>
        <v>-5000</v>
      </c>
    </row>
    <row r="297" spans="1:10" x14ac:dyDescent="0.25">
      <c r="A297" s="10"/>
      <c r="B297" s="16">
        <v>278</v>
      </c>
      <c r="C297" s="64"/>
      <c r="D297" s="25"/>
      <c r="E297" s="29">
        <v>1250</v>
      </c>
      <c r="F297" s="80"/>
      <c r="G297" s="18"/>
      <c r="H297" s="18"/>
      <c r="I297" s="79">
        <f>апр.25!I297+F297-E297</f>
        <v>-6250</v>
      </c>
    </row>
    <row r="298" spans="1:10" x14ac:dyDescent="0.25">
      <c r="A298" s="10"/>
      <c r="B298" s="16">
        <v>279</v>
      </c>
      <c r="C298" s="14"/>
      <c r="D298" s="25"/>
      <c r="E298" s="29">
        <v>1250</v>
      </c>
      <c r="F298" s="80"/>
      <c r="G298" s="18"/>
      <c r="H298" s="18"/>
      <c r="I298" s="79">
        <f>апр.25!I298+F298-E298</f>
        <v>-2500</v>
      </c>
    </row>
    <row r="299" spans="1:10" x14ac:dyDescent="0.25">
      <c r="A299" s="8"/>
      <c r="B299" s="16">
        <v>280</v>
      </c>
      <c r="C299" s="14"/>
      <c r="D299" s="25"/>
      <c r="E299" s="29">
        <v>1250</v>
      </c>
      <c r="F299" s="80"/>
      <c r="G299" s="18"/>
      <c r="H299" s="18"/>
      <c r="I299" s="79">
        <f>апр.25!I299+F299-E299</f>
        <v>-2500</v>
      </c>
    </row>
    <row r="300" spans="1:10" x14ac:dyDescent="0.25">
      <c r="A300" s="8"/>
      <c r="B300" s="16">
        <v>281</v>
      </c>
      <c r="C300" s="64"/>
      <c r="D300" s="25"/>
      <c r="E300" s="29">
        <v>1250</v>
      </c>
      <c r="F300" s="80"/>
      <c r="G300" s="18"/>
      <c r="H300" s="18"/>
      <c r="I300" s="79">
        <f>апр.25!I300+F300-E300</f>
        <v>-3750</v>
      </c>
    </row>
    <row r="301" spans="1:10" x14ac:dyDescent="0.25">
      <c r="A301" s="10"/>
      <c r="B301" s="16">
        <v>282</v>
      </c>
      <c r="C301" s="14"/>
      <c r="D301" s="25"/>
      <c r="E301" s="29">
        <v>1250</v>
      </c>
      <c r="F301" s="80"/>
      <c r="G301" s="18"/>
      <c r="H301" s="18"/>
      <c r="I301" s="79">
        <f>апр.25!I301+F301-E301</f>
        <v>-250</v>
      </c>
    </row>
    <row r="302" spans="1:10" x14ac:dyDescent="0.25">
      <c r="A302" s="8"/>
      <c r="B302" s="16">
        <v>283</v>
      </c>
      <c r="C302" s="67"/>
      <c r="D302" s="25"/>
      <c r="E302" s="29">
        <v>1250</v>
      </c>
      <c r="F302" s="80"/>
      <c r="G302" s="18"/>
      <c r="H302" s="18"/>
      <c r="I302" s="79">
        <f>апр.25!I302+F302-E302</f>
        <v>-5000</v>
      </c>
    </row>
    <row r="303" spans="1:10" x14ac:dyDescent="0.25">
      <c r="A303" s="10"/>
      <c r="B303" s="16" t="s">
        <v>16</v>
      </c>
      <c r="C303" s="14"/>
      <c r="D303" s="25"/>
      <c r="E303" s="29">
        <v>1250</v>
      </c>
      <c r="F303" s="80"/>
      <c r="G303" s="18"/>
      <c r="H303" s="18"/>
      <c r="I303" s="79">
        <f>апр.25!I303+F303-E303</f>
        <v>-4750</v>
      </c>
    </row>
    <row r="304" spans="1:10" x14ac:dyDescent="0.25">
      <c r="A304" s="8"/>
      <c r="B304" s="16">
        <v>284</v>
      </c>
      <c r="C304" s="14"/>
      <c r="D304" s="25"/>
      <c r="E304" s="29"/>
      <c r="F304" s="80"/>
      <c r="G304" s="18"/>
      <c r="H304" s="18"/>
      <c r="I304" s="79">
        <f>апр.25!I304+F304-E304</f>
        <v>0</v>
      </c>
    </row>
    <row r="305" spans="1:9" x14ac:dyDescent="0.25">
      <c r="A305" s="8"/>
      <c r="B305" s="16">
        <v>285</v>
      </c>
      <c r="C305" s="14"/>
      <c r="D305" s="25"/>
      <c r="E305" s="29">
        <v>1250</v>
      </c>
      <c r="F305" s="80"/>
      <c r="G305" s="18"/>
      <c r="H305" s="18"/>
      <c r="I305" s="79">
        <f>апр.25!I305+F305-E305</f>
        <v>-6250</v>
      </c>
    </row>
    <row r="306" spans="1:9" x14ac:dyDescent="0.25">
      <c r="A306" s="8"/>
      <c r="B306" s="16" t="s">
        <v>31</v>
      </c>
      <c r="C306" s="14"/>
      <c r="D306" s="25"/>
      <c r="E306" s="29">
        <v>1250</v>
      </c>
      <c r="F306" s="80"/>
      <c r="G306" s="18"/>
      <c r="H306" s="18"/>
      <c r="I306" s="79">
        <f>апр.25!I306+F306-E306</f>
        <v>-6250</v>
      </c>
    </row>
    <row r="307" spans="1:9" x14ac:dyDescent="0.25">
      <c r="A307" s="8"/>
      <c r="B307" s="16">
        <v>286</v>
      </c>
      <c r="C307" s="14"/>
      <c r="D307" s="25"/>
      <c r="E307" s="29">
        <v>1250</v>
      </c>
      <c r="F307" s="80"/>
      <c r="G307" s="18"/>
      <c r="H307" s="18"/>
      <c r="I307" s="79">
        <f>апр.25!I307+F307-E307</f>
        <v>-6250</v>
      </c>
    </row>
    <row r="308" spans="1:9" x14ac:dyDescent="0.25">
      <c r="A308" s="8"/>
      <c r="B308" s="16">
        <v>287</v>
      </c>
      <c r="C308" s="14"/>
      <c r="D308" s="25"/>
      <c r="E308" s="29">
        <v>1250</v>
      </c>
      <c r="F308" s="80"/>
      <c r="G308" s="18"/>
      <c r="H308" s="18"/>
      <c r="I308" s="79">
        <f>апр.25!I308+F308-E308</f>
        <v>-3750</v>
      </c>
    </row>
    <row r="309" spans="1:9" x14ac:dyDescent="0.25">
      <c r="A309" s="10"/>
      <c r="B309" s="16">
        <v>288</v>
      </c>
      <c r="C309" s="14"/>
      <c r="D309" s="25"/>
      <c r="E309" s="29">
        <v>1250</v>
      </c>
      <c r="F309" s="80"/>
      <c r="G309" s="18"/>
      <c r="H309" s="18"/>
      <c r="I309" s="79">
        <f>апр.25!I309+F309-E309</f>
        <v>-1250</v>
      </c>
    </row>
    <row r="310" spans="1:9" x14ac:dyDescent="0.25">
      <c r="A310" s="8"/>
      <c r="B310" s="16">
        <v>289</v>
      </c>
      <c r="C310" s="14"/>
      <c r="D310" s="25"/>
      <c r="E310" s="29">
        <v>1250</v>
      </c>
      <c r="F310" s="80">
        <v>2500</v>
      </c>
      <c r="G310" s="18" t="s">
        <v>678</v>
      </c>
      <c r="H310" s="18" t="s">
        <v>679</v>
      </c>
      <c r="I310" s="79">
        <f>апр.25!I310+F310-E310</f>
        <v>1250</v>
      </c>
    </row>
    <row r="311" spans="1:9" x14ac:dyDescent="0.25">
      <c r="A311" s="8"/>
      <c r="B311" s="16">
        <v>290</v>
      </c>
      <c r="C311" s="14"/>
      <c r="D311" s="25"/>
      <c r="E311" s="29"/>
      <c r="F311" s="80"/>
      <c r="G311" s="18"/>
      <c r="H311" s="18"/>
      <c r="I311" s="79">
        <f>апр.25!I311+F311-E311</f>
        <v>0</v>
      </c>
    </row>
    <row r="312" spans="1:9" x14ac:dyDescent="0.25">
      <c r="A312" s="8"/>
      <c r="B312" s="16">
        <v>291</v>
      </c>
      <c r="C312" s="14"/>
      <c r="D312" s="25"/>
      <c r="E312" s="29">
        <v>1250</v>
      </c>
      <c r="F312" s="80">
        <v>1250</v>
      </c>
      <c r="G312" s="18" t="s">
        <v>641</v>
      </c>
      <c r="H312" s="18" t="s">
        <v>639</v>
      </c>
      <c r="I312" s="79">
        <f>апр.25!I312+F312-E312</f>
        <v>0</v>
      </c>
    </row>
    <row r="313" spans="1:9" x14ac:dyDescent="0.25">
      <c r="A313" s="8"/>
      <c r="B313" s="16">
        <v>292</v>
      </c>
      <c r="C313" s="14"/>
      <c r="D313" s="25"/>
      <c r="E313" s="29">
        <v>1250</v>
      </c>
      <c r="F313" s="80"/>
      <c r="G313" s="18"/>
      <c r="H313" s="18"/>
      <c r="I313" s="79">
        <f>апр.25!I313+F313-E313</f>
        <v>-6250</v>
      </c>
    </row>
    <row r="314" spans="1:9" x14ac:dyDescent="0.25">
      <c r="A314" s="8"/>
      <c r="B314" s="16">
        <v>293</v>
      </c>
      <c r="C314" s="14"/>
      <c r="D314" s="25"/>
      <c r="E314" s="29">
        <v>1250</v>
      </c>
      <c r="F314" s="80"/>
      <c r="G314" s="18"/>
      <c r="H314" s="18"/>
      <c r="I314" s="79">
        <f>апр.25!I314+F314-E314</f>
        <v>-6250</v>
      </c>
    </row>
    <row r="315" spans="1:9" x14ac:dyDescent="0.25">
      <c r="A315" s="8"/>
      <c r="B315" s="16">
        <v>294</v>
      </c>
      <c r="C315" s="14"/>
      <c r="D315" s="25"/>
      <c r="E315" s="29">
        <v>1250</v>
      </c>
      <c r="F315" s="80"/>
      <c r="G315" s="18"/>
      <c r="H315" s="18"/>
      <c r="I315" s="79">
        <f>апр.25!I315+F315-E315</f>
        <v>-6250</v>
      </c>
    </row>
    <row r="316" spans="1:9" x14ac:dyDescent="0.25">
      <c r="A316" s="8"/>
      <c r="B316" s="16">
        <v>295</v>
      </c>
      <c r="C316" s="14"/>
      <c r="D316" s="25"/>
      <c r="E316" s="29">
        <v>1250</v>
      </c>
      <c r="F316" s="80"/>
      <c r="G316" s="18"/>
      <c r="H316" s="18"/>
      <c r="I316" s="79">
        <f>апр.25!I316+F316-E316</f>
        <v>-2600</v>
      </c>
    </row>
    <row r="317" spans="1:9" x14ac:dyDescent="0.25">
      <c r="A317" s="8"/>
      <c r="B317" s="16">
        <v>296</v>
      </c>
      <c r="C317" s="14"/>
      <c r="D317" s="25"/>
      <c r="E317" s="29">
        <v>1250</v>
      </c>
      <c r="F317" s="80"/>
      <c r="G317" s="18"/>
      <c r="H317" s="18"/>
      <c r="I317" s="79">
        <f>апр.25!I317+F317-E317</f>
        <v>-6250</v>
      </c>
    </row>
    <row r="318" spans="1:9" x14ac:dyDescent="0.25">
      <c r="A318" s="8"/>
      <c r="B318" s="16">
        <v>297</v>
      </c>
      <c r="C318" s="14"/>
      <c r="D318" s="25"/>
      <c r="E318" s="29">
        <v>1250</v>
      </c>
      <c r="F318" s="80"/>
      <c r="G318" s="18"/>
      <c r="H318" s="18"/>
      <c r="I318" s="79">
        <f>апр.25!I318+F318-E318</f>
        <v>-6250</v>
      </c>
    </row>
    <row r="319" spans="1:9" x14ac:dyDescent="0.25">
      <c r="A319" s="8"/>
      <c r="B319" s="16">
        <v>298</v>
      </c>
      <c r="C319" s="14"/>
      <c r="D319" s="25"/>
      <c r="E319" s="29">
        <v>1250</v>
      </c>
      <c r="F319" s="80"/>
      <c r="G319" s="18"/>
      <c r="H319" s="18"/>
      <c r="I319" s="79">
        <f>апр.25!I319+F319-E319</f>
        <v>-6250</v>
      </c>
    </row>
    <row r="320" spans="1:9" x14ac:dyDescent="0.25">
      <c r="A320" s="8"/>
      <c r="B320" s="16">
        <v>299</v>
      </c>
      <c r="C320" s="14"/>
      <c r="D320" s="25"/>
      <c r="E320" s="29">
        <v>1250</v>
      </c>
      <c r="F320" s="80"/>
      <c r="G320" s="18"/>
      <c r="H320" s="18"/>
      <c r="I320" s="79">
        <f>апр.25!I320+F320-E320</f>
        <v>-1250</v>
      </c>
    </row>
    <row r="321" spans="1:9" x14ac:dyDescent="0.25">
      <c r="A321" s="8"/>
      <c r="B321" s="16">
        <v>300</v>
      </c>
      <c r="C321" s="14"/>
      <c r="D321" s="25"/>
      <c r="E321" s="29">
        <v>1250</v>
      </c>
      <c r="F321" s="80"/>
      <c r="G321" s="18"/>
      <c r="H321" s="18"/>
      <c r="I321" s="79">
        <f>апр.25!I321+F321-E321</f>
        <v>-3250</v>
      </c>
    </row>
    <row r="322" spans="1:9" x14ac:dyDescent="0.25">
      <c r="A322" s="8"/>
      <c r="B322" s="16">
        <v>301</v>
      </c>
      <c r="C322" s="14"/>
      <c r="D322" s="25"/>
      <c r="E322" s="29">
        <v>1250</v>
      </c>
      <c r="F322" s="80"/>
      <c r="G322" s="18"/>
      <c r="H322" s="18"/>
      <c r="I322" s="79">
        <f>апр.25!I322+F322-E322</f>
        <v>-6250</v>
      </c>
    </row>
    <row r="323" spans="1:9" x14ac:dyDescent="0.25">
      <c r="A323" s="8"/>
      <c r="B323" s="16">
        <v>302</v>
      </c>
      <c r="C323" s="14"/>
      <c r="D323" s="25"/>
      <c r="E323" s="29">
        <v>1250</v>
      </c>
      <c r="F323" s="80"/>
      <c r="G323" s="18"/>
      <c r="H323" s="18"/>
      <c r="I323" s="79">
        <f>апр.25!I323+F323-E323</f>
        <v>-6250</v>
      </c>
    </row>
    <row r="324" spans="1:9" x14ac:dyDescent="0.25">
      <c r="A324" s="8"/>
      <c r="B324" s="16">
        <v>303</v>
      </c>
      <c r="C324" s="14"/>
      <c r="D324" s="25"/>
      <c r="E324" s="29">
        <v>1250</v>
      </c>
      <c r="F324" s="80"/>
      <c r="G324" s="18"/>
      <c r="H324" s="18"/>
      <c r="I324" s="79">
        <f>апр.25!I324+F324-E324</f>
        <v>2500</v>
      </c>
    </row>
    <row r="325" spans="1:9" x14ac:dyDescent="0.25">
      <c r="A325" s="8"/>
      <c r="B325" s="16">
        <v>304</v>
      </c>
      <c r="C325" s="14"/>
      <c r="D325" s="25"/>
      <c r="E325" s="29"/>
      <c r="F325" s="80"/>
      <c r="G325" s="18"/>
      <c r="H325" s="18"/>
      <c r="I325" s="79">
        <f>апр.25!I325+F325-E325</f>
        <v>0</v>
      </c>
    </row>
    <row r="326" spans="1:9" x14ac:dyDescent="0.25">
      <c r="A326" s="8"/>
      <c r="B326" s="16">
        <v>305</v>
      </c>
      <c r="C326" s="14"/>
      <c r="D326" s="25"/>
      <c r="E326" s="29">
        <v>1250</v>
      </c>
      <c r="F326" s="80"/>
      <c r="G326" s="18"/>
      <c r="H326" s="18"/>
      <c r="I326" s="79">
        <f>апр.25!I326+F326-E326</f>
        <v>-3750</v>
      </c>
    </row>
    <row r="327" spans="1:9" x14ac:dyDescent="0.25">
      <c r="A327" s="69"/>
      <c r="B327" s="16">
        <v>306</v>
      </c>
      <c r="C327" s="62"/>
      <c r="D327" s="25"/>
      <c r="E327" s="29">
        <v>1250</v>
      </c>
      <c r="F327" s="80"/>
      <c r="G327" s="18"/>
      <c r="H327" s="18"/>
      <c r="I327" s="79">
        <f>апр.25!I327+F327-E327</f>
        <v>0</v>
      </c>
    </row>
    <row r="328" spans="1:9" x14ac:dyDescent="0.25">
      <c r="A328" s="69"/>
      <c r="B328" s="16">
        <v>307</v>
      </c>
      <c r="C328" s="45"/>
      <c r="D328" s="25"/>
      <c r="E328" s="29">
        <v>1250</v>
      </c>
      <c r="F328" s="80">
        <v>1250</v>
      </c>
      <c r="G328" s="18" t="s">
        <v>587</v>
      </c>
      <c r="H328" s="18" t="s">
        <v>583</v>
      </c>
      <c r="I328" s="79">
        <f>апр.25!I328+F328-E328</f>
        <v>5000</v>
      </c>
    </row>
    <row r="329" spans="1:9" x14ac:dyDescent="0.25">
      <c r="A329" s="69"/>
      <c r="B329" s="16">
        <v>308</v>
      </c>
      <c r="C329" s="45"/>
      <c r="D329" s="25"/>
      <c r="E329" s="29">
        <v>1250</v>
      </c>
      <c r="F329" s="80"/>
      <c r="G329" s="18"/>
      <c r="H329" s="18"/>
      <c r="I329" s="79">
        <f>апр.25!I329+F329-E329</f>
        <v>-1250</v>
      </c>
    </row>
    <row r="330" spans="1:9" x14ac:dyDescent="0.25">
      <c r="A330" s="69"/>
      <c r="B330" s="16">
        <v>309</v>
      </c>
      <c r="C330" s="45"/>
      <c r="D330" s="25"/>
      <c r="E330" s="29">
        <v>1250</v>
      </c>
      <c r="F330" s="80">
        <v>1250</v>
      </c>
      <c r="G330" s="18" t="s">
        <v>615</v>
      </c>
      <c r="H330" s="18" t="s">
        <v>612</v>
      </c>
      <c r="I330" s="79">
        <f>апр.25!I330+F330-E330</f>
        <v>0</v>
      </c>
    </row>
    <row r="331" spans="1:9" x14ac:dyDescent="0.25">
      <c r="A331" s="69"/>
      <c r="B331" s="16">
        <v>310</v>
      </c>
      <c r="C331" s="45"/>
      <c r="D331" s="25"/>
      <c r="E331" s="29">
        <v>1250</v>
      </c>
      <c r="F331" s="80">
        <v>1250</v>
      </c>
      <c r="G331" s="18" t="s">
        <v>672</v>
      </c>
      <c r="H331" s="18" t="s">
        <v>666</v>
      </c>
      <c r="I331" s="79">
        <f>апр.25!I331+F331-E331</f>
        <v>2500</v>
      </c>
    </row>
    <row r="332" spans="1:9" x14ac:dyDescent="0.25">
      <c r="A332" s="69"/>
      <c r="B332" s="16">
        <v>311</v>
      </c>
      <c r="C332" s="45"/>
      <c r="D332" s="25"/>
      <c r="E332" s="29">
        <v>1250</v>
      </c>
      <c r="F332" s="80">
        <v>1250</v>
      </c>
      <c r="G332" s="18" t="s">
        <v>620</v>
      </c>
      <c r="H332" s="18" t="s">
        <v>621</v>
      </c>
      <c r="I332" s="79">
        <f>апр.25!I332+F332-E332</f>
        <v>0</v>
      </c>
    </row>
    <row r="333" spans="1:9" x14ac:dyDescent="0.25">
      <c r="A333" s="69"/>
      <c r="B333" s="16">
        <v>312</v>
      </c>
      <c r="C333" s="45"/>
      <c r="D333" s="25"/>
      <c r="E333" s="29">
        <v>1250</v>
      </c>
      <c r="F333" s="80">
        <v>1250</v>
      </c>
      <c r="G333" s="18" t="s">
        <v>665</v>
      </c>
      <c r="H333" s="18" t="s">
        <v>666</v>
      </c>
      <c r="I333" s="79">
        <f>апр.25!I333+F333-E333</f>
        <v>2500</v>
      </c>
    </row>
    <row r="334" spans="1:9" x14ac:dyDescent="0.25">
      <c r="A334" s="69"/>
      <c r="B334" s="16">
        <v>313</v>
      </c>
      <c r="C334" s="45"/>
      <c r="D334" s="25"/>
      <c r="E334" s="29"/>
      <c r="F334" s="80"/>
      <c r="G334" s="18"/>
      <c r="H334" s="18"/>
      <c r="I334" s="79">
        <f>апр.25!I334+F334-E334</f>
        <v>0</v>
      </c>
    </row>
    <row r="335" spans="1:9" x14ac:dyDescent="0.25">
      <c r="A335" s="69"/>
      <c r="B335" s="16">
        <v>314</v>
      </c>
      <c r="C335" s="45"/>
      <c r="D335" s="25"/>
      <c r="E335" s="29">
        <v>1250</v>
      </c>
      <c r="F335" s="80"/>
      <c r="G335" s="18"/>
      <c r="H335" s="18"/>
      <c r="I335" s="79">
        <f>апр.25!I335+F335-E335</f>
        <v>1750</v>
      </c>
    </row>
    <row r="336" spans="1:9" x14ac:dyDescent="0.25">
      <c r="A336" s="69"/>
      <c r="B336" s="16">
        <v>315</v>
      </c>
      <c r="C336" s="45"/>
      <c r="D336" s="25"/>
      <c r="E336" s="29"/>
      <c r="F336" s="80"/>
      <c r="G336" s="18"/>
      <c r="H336" s="18"/>
      <c r="I336" s="79">
        <f>апр.25!I336+F336-E336</f>
        <v>0</v>
      </c>
    </row>
    <row r="337" spans="1:9" x14ac:dyDescent="0.25">
      <c r="A337" s="69"/>
      <c r="B337" s="16">
        <v>316</v>
      </c>
      <c r="C337" s="14"/>
      <c r="D337" s="25"/>
      <c r="E337" s="29">
        <v>1250</v>
      </c>
      <c r="F337" s="80">
        <v>1250</v>
      </c>
      <c r="G337" s="18" t="s">
        <v>671</v>
      </c>
      <c r="H337" s="18" t="s">
        <v>666</v>
      </c>
      <c r="I337" s="79">
        <f>апр.25!I337+F337-E337</f>
        <v>0</v>
      </c>
    </row>
    <row r="338" spans="1:9" x14ac:dyDescent="0.25">
      <c r="C338" s="30"/>
      <c r="D338" s="28"/>
      <c r="E338" s="87">
        <f>SUM(E4:E337)</f>
        <v>363750</v>
      </c>
      <c r="F338" s="115">
        <f>SUM(F4:F337)</f>
        <v>250650</v>
      </c>
      <c r="G338" s="28"/>
      <c r="H338" s="28"/>
    </row>
    <row r="339" spans="1:9" x14ac:dyDescent="0.25">
      <c r="C339" s="30"/>
      <c r="D339" s="28"/>
      <c r="E339" s="28"/>
      <c r="F339" s="28"/>
      <c r="G339" s="28"/>
      <c r="H339" s="28"/>
    </row>
    <row r="340" spans="1:9" x14ac:dyDescent="0.25">
      <c r="C340" s="42"/>
    </row>
    <row r="341" spans="1:9" x14ac:dyDescent="0.25">
      <c r="C341" s="42"/>
    </row>
    <row r="342" spans="1:9" x14ac:dyDescent="0.25">
      <c r="C342" s="42"/>
    </row>
    <row r="343" spans="1:9" x14ac:dyDescent="0.25">
      <c r="C343" s="42"/>
    </row>
    <row r="344" spans="1:9" x14ac:dyDescent="0.25">
      <c r="C344" s="42"/>
    </row>
    <row r="345" spans="1:9" x14ac:dyDescent="0.25">
      <c r="C345" s="42"/>
    </row>
    <row r="346" spans="1:9" x14ac:dyDescent="0.25">
      <c r="C346" s="42"/>
    </row>
    <row r="347" spans="1:9" x14ac:dyDescent="0.25">
      <c r="C347" s="42"/>
    </row>
    <row r="348" spans="1:9" x14ac:dyDescent="0.25">
      <c r="C348" s="42"/>
    </row>
    <row r="349" spans="1:9" x14ac:dyDescent="0.25">
      <c r="C349" s="42"/>
    </row>
    <row r="350" spans="1:9" x14ac:dyDescent="0.25">
      <c r="C350" s="42"/>
    </row>
    <row r="351" spans="1:9" x14ac:dyDescent="0.25">
      <c r="C351" s="42"/>
    </row>
    <row r="352" spans="1:9" x14ac:dyDescent="0.25">
      <c r="C352" s="42"/>
    </row>
    <row r="353" spans="3:3" x14ac:dyDescent="0.25">
      <c r="C353" s="42"/>
    </row>
    <row r="354" spans="3:3" x14ac:dyDescent="0.25">
      <c r="C354" s="42"/>
    </row>
    <row r="355" spans="3:3" x14ac:dyDescent="0.25">
      <c r="C355" s="42"/>
    </row>
    <row r="356" spans="3:3" x14ac:dyDescent="0.25">
      <c r="C356" s="42"/>
    </row>
    <row r="357" spans="3:3" x14ac:dyDescent="0.25">
      <c r="C357" s="42"/>
    </row>
    <row r="358" spans="3:3" x14ac:dyDescent="0.25">
      <c r="C358" s="42"/>
    </row>
    <row r="359" spans="3:3" x14ac:dyDescent="0.25">
      <c r="C359" s="42"/>
    </row>
    <row r="360" spans="3:3" x14ac:dyDescent="0.25">
      <c r="C360" s="42"/>
    </row>
    <row r="361" spans="3:3" x14ac:dyDescent="0.25">
      <c r="C361" s="42"/>
    </row>
    <row r="362" spans="3:3" x14ac:dyDescent="0.25">
      <c r="C362" s="42"/>
    </row>
    <row r="363" spans="3:3" x14ac:dyDescent="0.25">
      <c r="C363" s="42"/>
    </row>
    <row r="364" spans="3:3" x14ac:dyDescent="0.25">
      <c r="C364" s="42"/>
    </row>
    <row r="365" spans="3:3" x14ac:dyDescent="0.25">
      <c r="C365" s="42"/>
    </row>
    <row r="366" spans="3:3" x14ac:dyDescent="0.25">
      <c r="C366" s="42"/>
    </row>
    <row r="367" spans="3:3" x14ac:dyDescent="0.25">
      <c r="C367" s="42"/>
    </row>
    <row r="368" spans="3:3" x14ac:dyDescent="0.25">
      <c r="C368" s="42"/>
    </row>
    <row r="369" spans="3:3" x14ac:dyDescent="0.25">
      <c r="C369" s="42"/>
    </row>
    <row r="370" spans="3:3" x14ac:dyDescent="0.25">
      <c r="C370" s="42"/>
    </row>
    <row r="371" spans="3:3" x14ac:dyDescent="0.25">
      <c r="C371" s="42"/>
    </row>
    <row r="372" spans="3:3" x14ac:dyDescent="0.25">
      <c r="C372" s="42"/>
    </row>
    <row r="373" spans="3:3" x14ac:dyDescent="0.25">
      <c r="C373" s="42"/>
    </row>
    <row r="374" spans="3:3" x14ac:dyDescent="0.25">
      <c r="C374" s="42"/>
    </row>
    <row r="375" spans="3:3" x14ac:dyDescent="0.25">
      <c r="C375" s="42"/>
    </row>
    <row r="376" spans="3:3" x14ac:dyDescent="0.25">
      <c r="C376" s="42"/>
    </row>
    <row r="377" spans="3:3" x14ac:dyDescent="0.25">
      <c r="C377" s="42"/>
    </row>
    <row r="378" spans="3:3" x14ac:dyDescent="0.25">
      <c r="C378" s="42"/>
    </row>
    <row r="379" spans="3:3" x14ac:dyDescent="0.25">
      <c r="C379" s="42"/>
    </row>
    <row r="380" spans="3:3" x14ac:dyDescent="0.25">
      <c r="C380" s="42"/>
    </row>
    <row r="381" spans="3:3" x14ac:dyDescent="0.25">
      <c r="C381" s="42"/>
    </row>
    <row r="382" spans="3:3" x14ac:dyDescent="0.25">
      <c r="C382" s="42"/>
    </row>
    <row r="383" spans="3:3" x14ac:dyDescent="0.25">
      <c r="C383" s="42"/>
    </row>
    <row r="384" spans="3:3" x14ac:dyDescent="0.25">
      <c r="C384" s="42"/>
    </row>
    <row r="385" spans="3:3" x14ac:dyDescent="0.25">
      <c r="C385" s="42"/>
    </row>
    <row r="386" spans="3:3" x14ac:dyDescent="0.25">
      <c r="C386" s="42"/>
    </row>
    <row r="387" spans="3:3" x14ac:dyDescent="0.25">
      <c r="C387" s="42"/>
    </row>
    <row r="388" spans="3:3" x14ac:dyDescent="0.25">
      <c r="C388" s="42"/>
    </row>
    <row r="389" spans="3:3" x14ac:dyDescent="0.25">
      <c r="C389" s="42"/>
    </row>
    <row r="390" spans="3:3" x14ac:dyDescent="0.25">
      <c r="C390" s="42"/>
    </row>
    <row r="391" spans="3:3" x14ac:dyDescent="0.25">
      <c r="C391" s="42"/>
    </row>
    <row r="392" spans="3:3" x14ac:dyDescent="0.25">
      <c r="C392" s="42"/>
    </row>
    <row r="393" spans="3:3" x14ac:dyDescent="0.25">
      <c r="C393" s="42"/>
    </row>
    <row r="394" spans="3:3" x14ac:dyDescent="0.25">
      <c r="C394" s="42"/>
    </row>
    <row r="395" spans="3:3" x14ac:dyDescent="0.25">
      <c r="C395" s="42"/>
    </row>
    <row r="396" spans="3:3" x14ac:dyDescent="0.25">
      <c r="C396" s="42"/>
    </row>
    <row r="397" spans="3:3" x14ac:dyDescent="0.25">
      <c r="C397" s="42"/>
    </row>
    <row r="398" spans="3:3" x14ac:dyDescent="0.25">
      <c r="C398" s="42"/>
    </row>
    <row r="399" spans="3:3" x14ac:dyDescent="0.25">
      <c r="C399" s="42"/>
    </row>
    <row r="400" spans="3:3" x14ac:dyDescent="0.25">
      <c r="C400" s="42"/>
    </row>
    <row r="401" spans="3:3" x14ac:dyDescent="0.25">
      <c r="C401" s="42"/>
    </row>
    <row r="402" spans="3:3" x14ac:dyDescent="0.25">
      <c r="C402" s="42"/>
    </row>
    <row r="403" spans="3:3" x14ac:dyDescent="0.25">
      <c r="C403" s="42"/>
    </row>
    <row r="404" spans="3:3" x14ac:dyDescent="0.25">
      <c r="C404" s="42"/>
    </row>
    <row r="405" spans="3:3" x14ac:dyDescent="0.25">
      <c r="C405" s="42"/>
    </row>
    <row r="406" spans="3:3" x14ac:dyDescent="0.25">
      <c r="C406" s="42"/>
    </row>
    <row r="407" spans="3:3" x14ac:dyDescent="0.25">
      <c r="C407" s="42"/>
    </row>
    <row r="408" spans="3:3" x14ac:dyDescent="0.25">
      <c r="C408" s="42"/>
    </row>
    <row r="409" spans="3:3" x14ac:dyDescent="0.25">
      <c r="C409" s="42"/>
    </row>
    <row r="410" spans="3:3" x14ac:dyDescent="0.25">
      <c r="C410" s="42"/>
    </row>
    <row r="411" spans="3:3" x14ac:dyDescent="0.25">
      <c r="C411" s="42"/>
    </row>
    <row r="412" spans="3:3" x14ac:dyDescent="0.25">
      <c r="C412" s="42"/>
    </row>
    <row r="413" spans="3:3" x14ac:dyDescent="0.25">
      <c r="C413" s="42"/>
    </row>
    <row r="414" spans="3:3" x14ac:dyDescent="0.25">
      <c r="C414" s="42"/>
    </row>
    <row r="415" spans="3:3" x14ac:dyDescent="0.25">
      <c r="C415" s="42"/>
    </row>
    <row r="416" spans="3:3" x14ac:dyDescent="0.25">
      <c r="C416" s="42"/>
    </row>
    <row r="417" spans="3:3" x14ac:dyDescent="0.25">
      <c r="C417" s="42"/>
    </row>
    <row r="418" spans="3:3" x14ac:dyDescent="0.25">
      <c r="C418" s="42"/>
    </row>
    <row r="419" spans="3:3" x14ac:dyDescent="0.25">
      <c r="C419" s="42"/>
    </row>
    <row r="420" spans="3:3" x14ac:dyDescent="0.25">
      <c r="C420" s="42"/>
    </row>
    <row r="421" spans="3:3" x14ac:dyDescent="0.25">
      <c r="C421" s="42"/>
    </row>
    <row r="422" spans="3:3" x14ac:dyDescent="0.25">
      <c r="C422" s="42"/>
    </row>
    <row r="423" spans="3:3" x14ac:dyDescent="0.25">
      <c r="C423" s="42"/>
    </row>
    <row r="424" spans="3:3" x14ac:dyDescent="0.25">
      <c r="C424" s="42"/>
    </row>
    <row r="425" spans="3:3" x14ac:dyDescent="0.25">
      <c r="C425" s="42"/>
    </row>
    <row r="426" spans="3:3" x14ac:dyDescent="0.25">
      <c r="C426" s="42"/>
    </row>
    <row r="427" spans="3:3" x14ac:dyDescent="0.25">
      <c r="C427" s="42"/>
    </row>
    <row r="428" spans="3:3" x14ac:dyDescent="0.25">
      <c r="C428" s="42"/>
    </row>
    <row r="429" spans="3:3" x14ac:dyDescent="0.25">
      <c r="C429" s="42"/>
    </row>
    <row r="430" spans="3:3" x14ac:dyDescent="0.25">
      <c r="C430" s="42"/>
    </row>
    <row r="431" spans="3:3" x14ac:dyDescent="0.25">
      <c r="C431" s="42"/>
    </row>
    <row r="432" spans="3:3" x14ac:dyDescent="0.25">
      <c r="C432" s="42"/>
    </row>
    <row r="433" spans="3:3" x14ac:dyDescent="0.25">
      <c r="C433" s="42"/>
    </row>
    <row r="434" spans="3:3" x14ac:dyDescent="0.25">
      <c r="C434" s="42"/>
    </row>
    <row r="435" spans="3:3" x14ac:dyDescent="0.25">
      <c r="C435" s="42"/>
    </row>
    <row r="436" spans="3:3" x14ac:dyDescent="0.25">
      <c r="C436" s="42"/>
    </row>
    <row r="437" spans="3:3" x14ac:dyDescent="0.25">
      <c r="C437" s="42"/>
    </row>
    <row r="438" spans="3:3" x14ac:dyDescent="0.25">
      <c r="C438" s="42"/>
    </row>
    <row r="439" spans="3:3" x14ac:dyDescent="0.25">
      <c r="C439" s="42"/>
    </row>
    <row r="440" spans="3:3" x14ac:dyDescent="0.25">
      <c r="C440" s="42"/>
    </row>
    <row r="441" spans="3:3" x14ac:dyDescent="0.25">
      <c r="C441" s="42"/>
    </row>
    <row r="442" spans="3:3" x14ac:dyDescent="0.25">
      <c r="C442" s="42"/>
    </row>
    <row r="443" spans="3:3" x14ac:dyDescent="0.25">
      <c r="C443" s="42"/>
    </row>
    <row r="444" spans="3:3" x14ac:dyDescent="0.25">
      <c r="C444" s="42"/>
    </row>
    <row r="445" spans="3:3" x14ac:dyDescent="0.25">
      <c r="C445" s="42"/>
    </row>
    <row r="446" spans="3:3" x14ac:dyDescent="0.25">
      <c r="C446" s="42"/>
    </row>
    <row r="447" spans="3:3" x14ac:dyDescent="0.25">
      <c r="C447" s="42"/>
    </row>
    <row r="448" spans="3:3" x14ac:dyDescent="0.25">
      <c r="C448" s="42"/>
    </row>
    <row r="449" spans="3:3" x14ac:dyDescent="0.25">
      <c r="C449" s="42"/>
    </row>
    <row r="450" spans="3:3" x14ac:dyDescent="0.25">
      <c r="C450" s="42"/>
    </row>
    <row r="451" spans="3:3" x14ac:dyDescent="0.25">
      <c r="C451" s="42"/>
    </row>
    <row r="452" spans="3:3" x14ac:dyDescent="0.25">
      <c r="C452" s="42"/>
    </row>
    <row r="453" spans="3:3" x14ac:dyDescent="0.25">
      <c r="C453" s="42"/>
    </row>
    <row r="454" spans="3:3" x14ac:dyDescent="0.25">
      <c r="C454" s="42"/>
    </row>
    <row r="455" spans="3:3" x14ac:dyDescent="0.25">
      <c r="C455" s="42"/>
    </row>
    <row r="456" spans="3:3" x14ac:dyDescent="0.25">
      <c r="C456" s="42"/>
    </row>
    <row r="457" spans="3:3" x14ac:dyDescent="0.25">
      <c r="C457" s="42"/>
    </row>
    <row r="458" spans="3:3" x14ac:dyDescent="0.25">
      <c r="C458" s="42"/>
    </row>
    <row r="459" spans="3:3" x14ac:dyDescent="0.25">
      <c r="C459" s="42"/>
    </row>
    <row r="460" spans="3:3" x14ac:dyDescent="0.25">
      <c r="C460" s="42"/>
    </row>
    <row r="461" spans="3:3" x14ac:dyDescent="0.25">
      <c r="C461" s="42"/>
    </row>
    <row r="462" spans="3:3" x14ac:dyDescent="0.25">
      <c r="C462" s="42"/>
    </row>
    <row r="463" spans="3:3" x14ac:dyDescent="0.25">
      <c r="C463" s="42"/>
    </row>
    <row r="464" spans="3:3" x14ac:dyDescent="0.25">
      <c r="C464" s="42"/>
    </row>
    <row r="465" spans="3:3" x14ac:dyDescent="0.25">
      <c r="C465" s="42"/>
    </row>
    <row r="466" spans="3:3" x14ac:dyDescent="0.25">
      <c r="C466" s="42"/>
    </row>
    <row r="467" spans="3:3" x14ac:dyDescent="0.25">
      <c r="C467" s="42"/>
    </row>
    <row r="468" spans="3:3" x14ac:dyDescent="0.25">
      <c r="C468" s="42"/>
    </row>
    <row r="469" spans="3:3" x14ac:dyDescent="0.25">
      <c r="C469" s="42"/>
    </row>
    <row r="470" spans="3:3" x14ac:dyDescent="0.25">
      <c r="C470" s="42"/>
    </row>
  </sheetData>
  <mergeCells count="1">
    <mergeCell ref="C1:I2"/>
  </mergeCells>
  <conditionalFormatting sqref="I1:I337">
    <cfRule type="cellIs" dxfId="7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2">
    <tabColor theme="7" tint="0.39997558519241921"/>
  </sheetPr>
  <dimension ref="A1:J469"/>
  <sheetViews>
    <sheetView topLeftCell="A70" workbookViewId="0">
      <selection activeCell="E93" sqref="E93"/>
    </sheetView>
  </sheetViews>
  <sheetFormatPr defaultColWidth="9.140625" defaultRowHeight="15" x14ac:dyDescent="0.25"/>
  <cols>
    <col min="1" max="1" width="15.7109375" style="17" customWidth="1"/>
    <col min="2" max="2" width="9.140625" style="17"/>
    <col min="3" max="3" width="29.5703125" style="17" customWidth="1"/>
    <col min="4" max="4" width="9.140625" style="17"/>
    <col min="5" max="5" width="10.5703125" style="19" bestFit="1" customWidth="1"/>
    <col min="6" max="6" width="11.85546875" style="17" bestFit="1" customWidth="1"/>
    <col min="7" max="7" width="24.140625" style="17" customWidth="1"/>
    <col min="8" max="8" width="10.28515625" style="17" bestFit="1" customWidth="1"/>
    <col min="9" max="9" width="14.5703125" style="17" customWidth="1"/>
    <col min="10" max="16384" width="9.140625" style="17"/>
  </cols>
  <sheetData>
    <row r="1" spans="1:9" x14ac:dyDescent="0.25">
      <c r="A1" s="20" t="s">
        <v>0</v>
      </c>
      <c r="B1" s="25" t="s">
        <v>1</v>
      </c>
      <c r="C1" s="151">
        <v>45809</v>
      </c>
      <c r="D1" s="152"/>
      <c r="E1" s="153"/>
      <c r="F1" s="154"/>
      <c r="G1" s="155"/>
      <c r="H1" s="152"/>
      <c r="I1" s="152"/>
    </row>
    <row r="2" spans="1:9" x14ac:dyDescent="0.25">
      <c r="A2" s="21" t="s">
        <v>2</v>
      </c>
      <c r="B2" s="22" t="s">
        <v>3</v>
      </c>
      <c r="C2" s="152"/>
      <c r="D2" s="152"/>
      <c r="E2" s="153"/>
      <c r="F2" s="154"/>
      <c r="G2" s="155"/>
      <c r="H2" s="152"/>
      <c r="I2" s="152"/>
    </row>
    <row r="3" spans="1:9" ht="30" x14ac:dyDescent="0.25">
      <c r="A3" s="25"/>
      <c r="B3" s="25" t="s">
        <v>4</v>
      </c>
      <c r="C3" s="25" t="s">
        <v>5</v>
      </c>
      <c r="D3" s="25" t="s">
        <v>6</v>
      </c>
      <c r="E3" s="23" t="s">
        <v>7</v>
      </c>
      <c r="F3" s="24" t="s">
        <v>8</v>
      </c>
      <c r="G3" s="18" t="s">
        <v>9</v>
      </c>
      <c r="H3" s="25" t="s">
        <v>10</v>
      </c>
      <c r="I3" s="26" t="s">
        <v>11</v>
      </c>
    </row>
    <row r="4" spans="1:9" x14ac:dyDescent="0.25">
      <c r="A4" s="14"/>
      <c r="B4" s="1">
        <v>1</v>
      </c>
      <c r="C4" s="61"/>
      <c r="D4" s="25"/>
      <c r="E4" s="29">
        <v>1250</v>
      </c>
      <c r="F4" s="80">
        <v>1250</v>
      </c>
      <c r="G4" s="18" t="s">
        <v>727</v>
      </c>
      <c r="H4" s="18" t="s">
        <v>721</v>
      </c>
      <c r="I4" s="27">
        <f>май.25!I4+F4-E4</f>
        <v>0</v>
      </c>
    </row>
    <row r="5" spans="1:9" x14ac:dyDescent="0.25">
      <c r="A5" s="1"/>
      <c r="B5" s="16">
        <v>2</v>
      </c>
      <c r="C5" s="62"/>
      <c r="D5" s="25"/>
      <c r="E5" s="59">
        <v>1250</v>
      </c>
      <c r="F5" s="80"/>
      <c r="G5" s="18"/>
      <c r="H5" s="18"/>
      <c r="I5" s="27">
        <f>май.25!I5+F5-E5</f>
        <v>-7500</v>
      </c>
    </row>
    <row r="6" spans="1:9" x14ac:dyDescent="0.25">
      <c r="A6" s="1"/>
      <c r="B6" s="16">
        <v>3</v>
      </c>
      <c r="C6" s="14"/>
      <c r="D6" s="25"/>
      <c r="E6" s="29"/>
      <c r="F6" s="80"/>
      <c r="G6" s="18"/>
      <c r="H6" s="18"/>
      <c r="I6" s="27">
        <f>май.25!I6+F6-E6</f>
        <v>0</v>
      </c>
    </row>
    <row r="7" spans="1:9" x14ac:dyDescent="0.25">
      <c r="A7" s="1"/>
      <c r="B7" s="16">
        <v>4</v>
      </c>
      <c r="C7" s="14"/>
      <c r="D7" s="25"/>
      <c r="E7" s="29">
        <v>1250</v>
      </c>
      <c r="F7" s="80">
        <v>3750</v>
      </c>
      <c r="G7" s="18" t="s">
        <v>779</v>
      </c>
      <c r="H7" s="18" t="s">
        <v>769</v>
      </c>
      <c r="I7" s="27">
        <f>май.25!I7+F7-E7</f>
        <v>2500</v>
      </c>
    </row>
    <row r="8" spans="1:9" x14ac:dyDescent="0.25">
      <c r="A8" s="1"/>
      <c r="B8" s="16">
        <v>5</v>
      </c>
      <c r="C8" s="14"/>
      <c r="D8" s="25"/>
      <c r="E8" s="29">
        <v>1250</v>
      </c>
      <c r="F8" s="80">
        <v>1250</v>
      </c>
      <c r="G8" s="18" t="s">
        <v>692</v>
      </c>
      <c r="H8" s="18" t="s">
        <v>687</v>
      </c>
      <c r="I8" s="27">
        <f>май.25!I8+F8-E8</f>
        <v>0</v>
      </c>
    </row>
    <row r="9" spans="1:9" x14ac:dyDescent="0.25">
      <c r="A9" s="1"/>
      <c r="B9" s="16">
        <v>6</v>
      </c>
      <c r="C9" s="14"/>
      <c r="D9" s="25"/>
      <c r="E9" s="29">
        <v>1250</v>
      </c>
      <c r="F9" s="80">
        <v>2500</v>
      </c>
      <c r="G9" s="18" t="s">
        <v>802</v>
      </c>
      <c r="H9" s="18" t="s">
        <v>801</v>
      </c>
      <c r="I9" s="27">
        <f>май.25!I9+F9-E9</f>
        <v>-2500</v>
      </c>
    </row>
    <row r="10" spans="1:9" x14ac:dyDescent="0.25">
      <c r="A10" s="1"/>
      <c r="B10" s="16">
        <v>7</v>
      </c>
      <c r="C10" s="63"/>
      <c r="D10" s="25"/>
      <c r="E10" s="29">
        <v>1250</v>
      </c>
      <c r="F10" s="80">
        <v>1250</v>
      </c>
      <c r="G10" s="18" t="s">
        <v>750</v>
      </c>
      <c r="H10" s="18" t="s">
        <v>736</v>
      </c>
      <c r="I10" s="27">
        <f>май.25!I10+F10-E10</f>
        <v>-1250</v>
      </c>
    </row>
    <row r="11" spans="1:9" x14ac:dyDescent="0.25">
      <c r="A11" s="1"/>
      <c r="B11" s="16">
        <v>8</v>
      </c>
      <c r="C11" s="63"/>
      <c r="D11" s="25"/>
      <c r="E11" s="29">
        <v>1250</v>
      </c>
      <c r="F11" s="80"/>
      <c r="G11" s="18"/>
      <c r="H11" s="18"/>
      <c r="I11" s="27">
        <f>май.25!I11+F11-E11</f>
        <v>-6250</v>
      </c>
    </row>
    <row r="12" spans="1:9" x14ac:dyDescent="0.25">
      <c r="A12" s="1"/>
      <c r="B12" s="16">
        <v>9</v>
      </c>
      <c r="C12" s="14"/>
      <c r="D12" s="25"/>
      <c r="E12" s="29">
        <v>1250</v>
      </c>
      <c r="F12" s="80"/>
      <c r="G12" s="18"/>
      <c r="H12" s="18"/>
      <c r="I12" s="27">
        <f>май.25!I12+F12-E12</f>
        <v>7500</v>
      </c>
    </row>
    <row r="13" spans="1:9" x14ac:dyDescent="0.25">
      <c r="A13" s="1"/>
      <c r="B13" s="16">
        <v>10</v>
      </c>
      <c r="C13" s="14"/>
      <c r="D13" s="25"/>
      <c r="E13" s="29">
        <v>1250</v>
      </c>
      <c r="F13" s="80">
        <v>1250</v>
      </c>
      <c r="G13" s="18" t="s">
        <v>733</v>
      </c>
      <c r="H13" s="18" t="s">
        <v>734</v>
      </c>
      <c r="I13" s="27">
        <f>май.25!I13+F13-E13</f>
        <v>1250</v>
      </c>
    </row>
    <row r="14" spans="1:9" x14ac:dyDescent="0.25">
      <c r="A14" s="1"/>
      <c r="B14" s="16">
        <v>11</v>
      </c>
      <c r="C14" s="14"/>
      <c r="D14" s="25"/>
      <c r="E14" s="29">
        <v>1250</v>
      </c>
      <c r="F14" s="80">
        <v>1250</v>
      </c>
      <c r="G14" s="18" t="s">
        <v>812</v>
      </c>
      <c r="H14" s="18" t="s">
        <v>806</v>
      </c>
      <c r="I14" s="27">
        <f>май.25!I14+F14-E14</f>
        <v>0</v>
      </c>
    </row>
    <row r="15" spans="1:9" x14ac:dyDescent="0.25">
      <c r="A15" s="2"/>
      <c r="B15" s="16">
        <v>12</v>
      </c>
      <c r="C15" s="14"/>
      <c r="D15" s="25"/>
      <c r="E15" s="29">
        <v>1250</v>
      </c>
      <c r="F15" s="80">
        <v>1250</v>
      </c>
      <c r="G15" s="18" t="s">
        <v>710</v>
      </c>
      <c r="H15" s="18" t="s">
        <v>703</v>
      </c>
      <c r="I15" s="27">
        <f>май.25!I15+F15-E15</f>
        <v>0</v>
      </c>
    </row>
    <row r="16" spans="1:9" x14ac:dyDescent="0.25">
      <c r="A16" s="1"/>
      <c r="B16" s="16">
        <v>13</v>
      </c>
      <c r="C16" s="14"/>
      <c r="D16" s="25"/>
      <c r="E16" s="29">
        <v>1250</v>
      </c>
      <c r="F16" s="80"/>
      <c r="G16" s="18"/>
      <c r="H16" s="18"/>
      <c r="I16" s="27">
        <f>май.25!I16+F16-E16</f>
        <v>-7500</v>
      </c>
    </row>
    <row r="17" spans="1:9" x14ac:dyDescent="0.25">
      <c r="A17" s="1"/>
      <c r="B17" s="16">
        <v>14</v>
      </c>
      <c r="C17" s="14"/>
      <c r="D17" s="25"/>
      <c r="E17" s="29">
        <v>1250</v>
      </c>
      <c r="F17" s="80">
        <v>1513</v>
      </c>
      <c r="G17" s="18" t="s">
        <v>776</v>
      </c>
      <c r="H17" s="18" t="s">
        <v>769</v>
      </c>
      <c r="I17" s="27">
        <f>май.25!I17+F17-E17</f>
        <v>1863</v>
      </c>
    </row>
    <row r="18" spans="1:9" x14ac:dyDescent="0.25">
      <c r="A18" s="1"/>
      <c r="B18" s="16" t="s">
        <v>20</v>
      </c>
      <c r="C18" s="14"/>
      <c r="D18" s="25"/>
      <c r="E18" s="29">
        <v>1250</v>
      </c>
      <c r="F18" s="80"/>
      <c r="G18" s="18"/>
      <c r="H18" s="18"/>
      <c r="I18" s="27">
        <f>май.25!I18+F18-E18</f>
        <v>-1500</v>
      </c>
    </row>
    <row r="19" spans="1:9" x14ac:dyDescent="0.25">
      <c r="A19" s="1"/>
      <c r="B19" s="16" t="s">
        <v>15</v>
      </c>
      <c r="C19" s="14"/>
      <c r="D19" s="25"/>
      <c r="E19" s="29">
        <v>1250</v>
      </c>
      <c r="F19" s="80"/>
      <c r="G19" s="18"/>
      <c r="H19" s="18"/>
      <c r="I19" s="27">
        <f>май.25!I19+F19-E19</f>
        <v>-1500</v>
      </c>
    </row>
    <row r="20" spans="1:9" x14ac:dyDescent="0.25">
      <c r="A20" s="1"/>
      <c r="B20" s="16" t="s">
        <v>19</v>
      </c>
      <c r="C20" s="14"/>
      <c r="D20" s="25"/>
      <c r="E20" s="29">
        <v>1250</v>
      </c>
      <c r="F20" s="80"/>
      <c r="G20" s="18"/>
      <c r="H20" s="18"/>
      <c r="I20" s="27">
        <f>май.25!I20+F20-E20</f>
        <v>0</v>
      </c>
    </row>
    <row r="21" spans="1:9" x14ac:dyDescent="0.25">
      <c r="A21" s="1"/>
      <c r="B21" s="16">
        <v>15</v>
      </c>
      <c r="C21" s="14"/>
      <c r="D21" s="25"/>
      <c r="E21" s="29">
        <v>1250</v>
      </c>
      <c r="F21" s="80">
        <v>1250</v>
      </c>
      <c r="G21" s="18" t="s">
        <v>789</v>
      </c>
      <c r="H21" s="18" t="s">
        <v>788</v>
      </c>
      <c r="I21" s="27">
        <f>май.25!I21+F21-E21</f>
        <v>1250</v>
      </c>
    </row>
    <row r="22" spans="1:9" x14ac:dyDescent="0.25">
      <c r="A22" s="1"/>
      <c r="B22" s="16" t="s">
        <v>17</v>
      </c>
      <c r="C22" s="14"/>
      <c r="D22" s="25"/>
      <c r="E22" s="29">
        <v>1250</v>
      </c>
      <c r="F22" s="80">
        <v>1500</v>
      </c>
      <c r="G22" s="18" t="s">
        <v>813</v>
      </c>
      <c r="H22" s="18" t="s">
        <v>806</v>
      </c>
      <c r="I22" s="27">
        <f>май.25!I22+F22-E22</f>
        <v>-2250</v>
      </c>
    </row>
    <row r="23" spans="1:9" x14ac:dyDescent="0.25">
      <c r="A23" s="1"/>
      <c r="B23" s="16" t="s">
        <v>27</v>
      </c>
      <c r="C23" s="14"/>
      <c r="D23" s="25"/>
      <c r="E23" s="29">
        <v>1250</v>
      </c>
      <c r="F23" s="80"/>
      <c r="G23" s="18"/>
      <c r="H23" s="18"/>
      <c r="I23" s="27">
        <f>май.25!I23+F23-E23</f>
        <v>-7500</v>
      </c>
    </row>
    <row r="24" spans="1:9" x14ac:dyDescent="0.25">
      <c r="A24" s="1"/>
      <c r="B24" s="16">
        <v>16</v>
      </c>
      <c r="C24" s="63"/>
      <c r="D24" s="25"/>
      <c r="E24" s="29">
        <v>1250</v>
      </c>
      <c r="F24" s="80">
        <v>1250</v>
      </c>
      <c r="G24" s="18" t="s">
        <v>775</v>
      </c>
      <c r="H24" s="18" t="s">
        <v>769</v>
      </c>
      <c r="I24" s="27">
        <f>май.25!I24+F24-E24</f>
        <v>0</v>
      </c>
    </row>
    <row r="25" spans="1:9" x14ac:dyDescent="0.25">
      <c r="A25" s="1"/>
      <c r="B25" s="16">
        <v>17</v>
      </c>
      <c r="C25" s="14"/>
      <c r="D25" s="25"/>
      <c r="E25" s="29">
        <v>1250</v>
      </c>
      <c r="F25" s="80"/>
      <c r="G25" s="18"/>
      <c r="H25" s="18"/>
      <c r="I25" s="27">
        <f>май.25!I25+F25-E25</f>
        <v>-7500</v>
      </c>
    </row>
    <row r="26" spans="1:9" x14ac:dyDescent="0.25">
      <c r="A26" s="1"/>
      <c r="B26" s="16">
        <v>18</v>
      </c>
      <c r="C26" s="14"/>
      <c r="D26" s="25"/>
      <c r="E26" s="29">
        <v>1250</v>
      </c>
      <c r="F26" s="80">
        <v>2500</v>
      </c>
      <c r="G26" s="18" t="s">
        <v>767</v>
      </c>
      <c r="H26" s="18" t="s">
        <v>763</v>
      </c>
      <c r="I26" s="27">
        <f>май.25!I26+F26-E26</f>
        <v>11750</v>
      </c>
    </row>
    <row r="27" spans="1:9" x14ac:dyDescent="0.25">
      <c r="A27" s="15"/>
      <c r="B27" s="16">
        <v>19</v>
      </c>
      <c r="C27" s="64"/>
      <c r="D27" s="25"/>
      <c r="E27" s="29">
        <v>1250</v>
      </c>
      <c r="F27" s="80">
        <v>1250</v>
      </c>
      <c r="G27" s="18" t="s">
        <v>690</v>
      </c>
      <c r="H27" s="18" t="s">
        <v>687</v>
      </c>
      <c r="I27" s="27">
        <f>май.25!I27+F27-E27</f>
        <v>0</v>
      </c>
    </row>
    <row r="28" spans="1:9" x14ac:dyDescent="0.25">
      <c r="A28" s="15"/>
      <c r="B28" s="16">
        <v>20</v>
      </c>
      <c r="C28" s="14"/>
      <c r="D28" s="25"/>
      <c r="E28" s="29">
        <v>1250</v>
      </c>
      <c r="F28" s="80">
        <v>1250</v>
      </c>
      <c r="G28" s="18" t="s">
        <v>759</v>
      </c>
      <c r="H28" s="18" t="s">
        <v>754</v>
      </c>
      <c r="I28" s="27">
        <f>май.25!I28+F28-E28</f>
        <v>-1250</v>
      </c>
    </row>
    <row r="29" spans="1:9" x14ac:dyDescent="0.25">
      <c r="A29" s="2"/>
      <c r="B29" s="16">
        <v>21</v>
      </c>
      <c r="C29" s="14"/>
      <c r="D29" s="25"/>
      <c r="E29" s="29">
        <v>1250</v>
      </c>
      <c r="F29" s="80"/>
      <c r="G29" s="18"/>
      <c r="H29" s="18"/>
      <c r="I29" s="27">
        <f>май.25!I29+F29-E29</f>
        <v>-1250</v>
      </c>
    </row>
    <row r="30" spans="1:9" x14ac:dyDescent="0.25">
      <c r="A30" s="15"/>
      <c r="B30" s="16">
        <v>22</v>
      </c>
      <c r="C30" s="14"/>
      <c r="D30" s="25"/>
      <c r="E30" s="29">
        <v>1250</v>
      </c>
      <c r="F30" s="80">
        <v>1250</v>
      </c>
      <c r="G30" s="18" t="s">
        <v>712</v>
      </c>
      <c r="H30" s="18" t="s">
        <v>713</v>
      </c>
      <c r="I30" s="27">
        <f>май.25!I30+F30-E30</f>
        <v>0</v>
      </c>
    </row>
    <row r="31" spans="1:9" x14ac:dyDescent="0.25">
      <c r="A31" s="1"/>
      <c r="B31" s="16">
        <v>23</v>
      </c>
      <c r="C31" s="14"/>
      <c r="D31" s="25"/>
      <c r="E31" s="29">
        <v>1250</v>
      </c>
      <c r="F31" s="80">
        <v>1250</v>
      </c>
      <c r="G31" s="18" t="s">
        <v>697</v>
      </c>
      <c r="H31" s="18" t="s">
        <v>696</v>
      </c>
      <c r="I31" s="27">
        <f>май.25!I31+F31-E31</f>
        <v>-1250</v>
      </c>
    </row>
    <row r="32" spans="1:9" x14ac:dyDescent="0.25">
      <c r="A32" s="1"/>
      <c r="B32" s="16">
        <v>24</v>
      </c>
      <c r="C32" s="14"/>
      <c r="D32" s="25"/>
      <c r="E32" s="29">
        <v>1250</v>
      </c>
      <c r="F32" s="80"/>
      <c r="G32" s="18"/>
      <c r="H32" s="18"/>
      <c r="I32" s="27">
        <f>май.25!I32+F32-E32</f>
        <v>-1250</v>
      </c>
    </row>
    <row r="33" spans="1:10" x14ac:dyDescent="0.25">
      <c r="A33" s="2"/>
      <c r="B33" s="16">
        <v>25</v>
      </c>
      <c r="C33" s="14"/>
      <c r="D33" s="25"/>
      <c r="E33" s="29">
        <v>1250</v>
      </c>
      <c r="F33" s="80">
        <v>5000</v>
      </c>
      <c r="G33" s="18" t="s">
        <v>814</v>
      </c>
      <c r="H33" s="18" t="s">
        <v>806</v>
      </c>
      <c r="I33" s="27">
        <f>май.25!I33+F33-E33</f>
        <v>21500</v>
      </c>
    </row>
    <row r="34" spans="1:10" x14ac:dyDescent="0.25">
      <c r="A34" s="1"/>
      <c r="B34" s="16">
        <v>26</v>
      </c>
      <c r="C34" s="14"/>
      <c r="D34" s="25"/>
      <c r="E34" s="29">
        <v>1250</v>
      </c>
      <c r="F34" s="80"/>
      <c r="G34" s="18"/>
      <c r="H34" s="18"/>
      <c r="I34" s="27">
        <f>май.25!I34+F34-E34</f>
        <v>-7500</v>
      </c>
    </row>
    <row r="35" spans="1:10" x14ac:dyDescent="0.25">
      <c r="A35" s="1"/>
      <c r="B35" s="16" t="s">
        <v>54</v>
      </c>
      <c r="C35" s="14"/>
      <c r="D35" s="25"/>
      <c r="E35" s="29">
        <v>1250</v>
      </c>
      <c r="F35" s="80"/>
      <c r="G35" s="18"/>
      <c r="H35" s="18"/>
      <c r="I35" s="27">
        <f>май.25!I35+F35-E35</f>
        <v>16250</v>
      </c>
    </row>
    <row r="36" spans="1:10" x14ac:dyDescent="0.25">
      <c r="A36" s="1"/>
      <c r="B36" s="16">
        <v>27</v>
      </c>
      <c r="C36" s="14"/>
      <c r="D36" s="25"/>
      <c r="E36" s="29">
        <v>1250</v>
      </c>
      <c r="F36" s="80">
        <v>1250</v>
      </c>
      <c r="G36" s="18" t="s">
        <v>755</v>
      </c>
      <c r="H36" s="18" t="s">
        <v>754</v>
      </c>
      <c r="I36" s="27">
        <f>май.25!I36+F36-E36</f>
        <v>0</v>
      </c>
      <c r="J36" s="127"/>
    </row>
    <row r="37" spans="1:10" x14ac:dyDescent="0.25">
      <c r="A37" s="1"/>
      <c r="B37" s="16">
        <v>28</v>
      </c>
      <c r="C37" s="14"/>
      <c r="D37" s="25"/>
      <c r="E37" s="29">
        <v>1250</v>
      </c>
      <c r="F37" s="80">
        <v>1250</v>
      </c>
      <c r="G37" s="18" t="s">
        <v>707</v>
      </c>
      <c r="H37" s="18" t="s">
        <v>703</v>
      </c>
      <c r="I37" s="27">
        <f>май.25!I37+F37-E37</f>
        <v>-2500</v>
      </c>
      <c r="J37" s="127"/>
    </row>
    <row r="38" spans="1:10" x14ac:dyDescent="0.25">
      <c r="A38" s="15"/>
      <c r="B38" s="16">
        <v>29</v>
      </c>
      <c r="C38" s="65"/>
      <c r="D38" s="25"/>
      <c r="E38" s="29">
        <v>1250</v>
      </c>
      <c r="F38" s="80">
        <v>2500</v>
      </c>
      <c r="G38" s="18" t="s">
        <v>760</v>
      </c>
      <c r="H38" s="18" t="s">
        <v>754</v>
      </c>
      <c r="I38" s="27">
        <f>май.25!I38+F38-E38</f>
        <v>-1250</v>
      </c>
      <c r="J38" s="127"/>
    </row>
    <row r="39" spans="1:10" x14ac:dyDescent="0.25">
      <c r="A39" s="15"/>
      <c r="B39" s="16">
        <v>30</v>
      </c>
      <c r="C39" s="14"/>
      <c r="D39" s="25"/>
      <c r="E39" s="29"/>
      <c r="F39" s="80"/>
      <c r="G39" s="18"/>
      <c r="H39" s="18"/>
      <c r="I39" s="27">
        <f>май.25!I39+F39-E39</f>
        <v>0</v>
      </c>
      <c r="J39" s="127"/>
    </row>
    <row r="40" spans="1:10" x14ac:dyDescent="0.25">
      <c r="A40" s="15"/>
      <c r="B40" s="16">
        <v>31</v>
      </c>
      <c r="C40" s="14"/>
      <c r="D40" s="25"/>
      <c r="E40" s="29">
        <v>1250</v>
      </c>
      <c r="F40" s="80">
        <v>1250</v>
      </c>
      <c r="G40" s="18" t="s">
        <v>708</v>
      </c>
      <c r="H40" s="18" t="s">
        <v>703</v>
      </c>
      <c r="I40" s="27">
        <f>май.25!I40+F40-E40</f>
        <v>-2500</v>
      </c>
      <c r="J40" s="127"/>
    </row>
    <row r="41" spans="1:10" x14ac:dyDescent="0.25">
      <c r="A41" s="15"/>
      <c r="B41" s="16">
        <v>32</v>
      </c>
      <c r="C41" s="14"/>
      <c r="D41" s="25"/>
      <c r="E41" s="29">
        <v>1250</v>
      </c>
      <c r="F41" s="80"/>
      <c r="G41" s="18"/>
      <c r="H41" s="18"/>
      <c r="I41" s="27">
        <f>май.25!I41+F41-E41</f>
        <v>-7500</v>
      </c>
      <c r="J41" s="127"/>
    </row>
    <row r="42" spans="1:10" x14ac:dyDescent="0.25">
      <c r="A42" s="2"/>
      <c r="B42" s="16">
        <v>33</v>
      </c>
      <c r="C42" s="14"/>
      <c r="D42" s="25"/>
      <c r="E42" s="29">
        <v>1250</v>
      </c>
      <c r="F42" s="80">
        <v>1250</v>
      </c>
      <c r="G42" s="18" t="s">
        <v>706</v>
      </c>
      <c r="H42" s="18" t="s">
        <v>703</v>
      </c>
      <c r="I42" s="27">
        <f>май.25!I42+F42-E42</f>
        <v>0</v>
      </c>
      <c r="J42" s="127"/>
    </row>
    <row r="43" spans="1:10" x14ac:dyDescent="0.25">
      <c r="A43" s="1"/>
      <c r="B43" s="16">
        <v>34</v>
      </c>
      <c r="C43" s="14"/>
      <c r="D43" s="25"/>
      <c r="E43" s="29">
        <v>1250</v>
      </c>
      <c r="F43" s="80">
        <v>1250</v>
      </c>
      <c r="G43" s="18" t="s">
        <v>705</v>
      </c>
      <c r="H43" s="18" t="s">
        <v>703</v>
      </c>
      <c r="I43" s="27">
        <f>май.25!I43+F43-E43</f>
        <v>-2500</v>
      </c>
      <c r="J43" s="127"/>
    </row>
    <row r="44" spans="1:10" x14ac:dyDescent="0.25">
      <c r="A44" s="15"/>
      <c r="B44" s="16">
        <v>35</v>
      </c>
      <c r="C44" s="66"/>
      <c r="D44" s="25"/>
      <c r="E44" s="29">
        <v>1250</v>
      </c>
      <c r="F44" s="80"/>
      <c r="G44" s="18"/>
      <c r="H44" s="18"/>
      <c r="I44" s="27">
        <f>май.25!I44+F44-E44</f>
        <v>-7500</v>
      </c>
      <c r="J44" s="127"/>
    </row>
    <row r="45" spans="1:10" x14ac:dyDescent="0.25">
      <c r="A45" s="15"/>
      <c r="B45" s="16">
        <v>36</v>
      </c>
      <c r="C45" s="45"/>
      <c r="D45" s="25"/>
      <c r="E45" s="29">
        <v>1250</v>
      </c>
      <c r="F45" s="80"/>
      <c r="G45" s="18"/>
      <c r="H45" s="18"/>
      <c r="I45" s="27">
        <f>май.25!I45+F45-E45</f>
        <v>2200</v>
      </c>
      <c r="J45" s="127"/>
    </row>
    <row r="46" spans="1:10" x14ac:dyDescent="0.25">
      <c r="A46" s="3"/>
      <c r="B46" s="16">
        <v>37</v>
      </c>
      <c r="C46" s="14"/>
      <c r="D46" s="25"/>
      <c r="E46" s="29">
        <v>1250</v>
      </c>
      <c r="F46" s="80">
        <v>1250</v>
      </c>
      <c r="G46" s="18" t="s">
        <v>800</v>
      </c>
      <c r="H46" s="18" t="s">
        <v>801</v>
      </c>
      <c r="I46" s="27">
        <f>май.25!I46+F46-E46</f>
        <v>0</v>
      </c>
      <c r="J46" s="127"/>
    </row>
    <row r="47" spans="1:10" x14ac:dyDescent="0.25">
      <c r="A47" s="1"/>
      <c r="B47" s="16">
        <v>38</v>
      </c>
      <c r="C47" s="45"/>
      <c r="D47" s="25"/>
      <c r="E47" s="29">
        <v>1250</v>
      </c>
      <c r="F47" s="80"/>
      <c r="G47" s="18"/>
      <c r="H47" s="18"/>
      <c r="I47" s="27">
        <f>май.25!I47+F47-E47</f>
        <v>-7500</v>
      </c>
      <c r="J47" s="127"/>
    </row>
    <row r="48" spans="1:10" x14ac:dyDescent="0.25">
      <c r="A48" s="1"/>
      <c r="B48" s="16">
        <v>39</v>
      </c>
      <c r="C48" s="14"/>
      <c r="D48" s="25"/>
      <c r="E48" s="29">
        <v>1250</v>
      </c>
      <c r="F48" s="80"/>
      <c r="G48" s="18"/>
      <c r="H48" s="18"/>
      <c r="I48" s="27">
        <f>май.25!I48+F48-E48</f>
        <v>-7500</v>
      </c>
      <c r="J48" s="127"/>
    </row>
    <row r="49" spans="1:10" x14ac:dyDescent="0.25">
      <c r="A49" s="1"/>
      <c r="B49" s="16">
        <v>40</v>
      </c>
      <c r="C49" s="14"/>
      <c r="D49" s="25"/>
      <c r="E49" s="59">
        <v>1250</v>
      </c>
      <c r="F49" s="80"/>
      <c r="G49" s="18"/>
      <c r="H49" s="18"/>
      <c r="I49" s="27">
        <f>май.25!I49+F49-E49</f>
        <v>-7500</v>
      </c>
      <c r="J49" s="127"/>
    </row>
    <row r="50" spans="1:10" x14ac:dyDescent="0.25">
      <c r="A50" s="1"/>
      <c r="B50" s="16">
        <v>41</v>
      </c>
      <c r="C50" s="63"/>
      <c r="D50" s="25"/>
      <c r="E50" s="29">
        <v>1250</v>
      </c>
      <c r="F50" s="80"/>
      <c r="G50" s="18"/>
      <c r="H50" s="18"/>
      <c r="I50" s="27">
        <f>май.25!I50+F50-E50</f>
        <v>-7500</v>
      </c>
      <c r="J50" s="127"/>
    </row>
    <row r="51" spans="1:10" x14ac:dyDescent="0.25">
      <c r="A51" s="1"/>
      <c r="B51" s="16">
        <v>42</v>
      </c>
      <c r="C51" s="14"/>
      <c r="D51" s="25"/>
      <c r="E51" s="29">
        <v>1250</v>
      </c>
      <c r="F51" s="80"/>
      <c r="G51" s="18"/>
      <c r="H51" s="18"/>
      <c r="I51" s="27">
        <f>май.25!I51+F51-E51</f>
        <v>-7000</v>
      </c>
      <c r="J51" s="127"/>
    </row>
    <row r="52" spans="1:10" x14ac:dyDescent="0.25">
      <c r="A52" s="1"/>
      <c r="B52" s="16">
        <v>43</v>
      </c>
      <c r="C52" s="14"/>
      <c r="D52" s="25"/>
      <c r="E52" s="29">
        <v>1250</v>
      </c>
      <c r="F52" s="80"/>
      <c r="G52" s="18"/>
      <c r="H52" s="18"/>
      <c r="I52" s="27">
        <f>май.25!I52+F52-E52</f>
        <v>-5000</v>
      </c>
    </row>
    <row r="53" spans="1:10" x14ac:dyDescent="0.25">
      <c r="A53" s="1"/>
      <c r="B53" s="16">
        <v>44</v>
      </c>
      <c r="C53" s="14"/>
      <c r="D53" s="16"/>
      <c r="E53" s="29">
        <v>1250</v>
      </c>
      <c r="F53" s="80">
        <v>15000</v>
      </c>
      <c r="G53" s="18" t="s">
        <v>792</v>
      </c>
      <c r="H53" s="18" t="s">
        <v>788</v>
      </c>
      <c r="I53" s="27">
        <f>май.25!I53+F53-E53</f>
        <v>7500</v>
      </c>
    </row>
    <row r="54" spans="1:10" x14ac:dyDescent="0.25">
      <c r="A54" s="2"/>
      <c r="B54" s="16">
        <v>45</v>
      </c>
      <c r="C54" s="14"/>
      <c r="D54" s="25"/>
      <c r="E54" s="29">
        <v>1250</v>
      </c>
      <c r="F54" s="80">
        <v>2500</v>
      </c>
      <c r="G54" s="18" t="s">
        <v>777</v>
      </c>
      <c r="H54" s="18" t="s">
        <v>769</v>
      </c>
      <c r="I54" s="27">
        <f>май.25!I54+F54-E54</f>
        <v>0</v>
      </c>
    </row>
    <row r="55" spans="1:10" x14ac:dyDescent="0.25">
      <c r="A55" s="1"/>
      <c r="B55" s="16">
        <v>46</v>
      </c>
      <c r="C55" s="14"/>
      <c r="D55" s="25"/>
      <c r="E55" s="29">
        <v>1250</v>
      </c>
      <c r="F55" s="80">
        <v>1250</v>
      </c>
      <c r="G55" s="18" t="s">
        <v>695</v>
      </c>
      <c r="H55" s="18" t="s">
        <v>696</v>
      </c>
      <c r="I55" s="27">
        <f>май.25!I55+F55-E55</f>
        <v>-1250</v>
      </c>
    </row>
    <row r="56" spans="1:10" x14ac:dyDescent="0.25">
      <c r="A56" s="2"/>
      <c r="B56" s="16">
        <v>47</v>
      </c>
      <c r="C56" s="14"/>
      <c r="D56" s="25"/>
      <c r="E56" s="29">
        <v>1250</v>
      </c>
      <c r="F56" s="80">
        <v>1250</v>
      </c>
      <c r="G56" s="18" t="s">
        <v>758</v>
      </c>
      <c r="H56" s="18" t="s">
        <v>754</v>
      </c>
      <c r="I56" s="27">
        <f>май.25!I56+F56-E56</f>
        <v>-2500</v>
      </c>
    </row>
    <row r="57" spans="1:10" x14ac:dyDescent="0.25">
      <c r="A57" s="1"/>
      <c r="B57" s="16">
        <v>48</v>
      </c>
      <c r="C57" s="64"/>
      <c r="D57" s="25"/>
      <c r="E57" s="29">
        <v>1250</v>
      </c>
      <c r="F57" s="80"/>
      <c r="G57" s="18"/>
      <c r="H57" s="18"/>
      <c r="I57" s="27">
        <f>май.25!I57+F57-E57</f>
        <v>10000</v>
      </c>
    </row>
    <row r="58" spans="1:10" x14ac:dyDescent="0.25">
      <c r="A58" s="15"/>
      <c r="B58" s="16">
        <v>49</v>
      </c>
      <c r="C58" s="14"/>
      <c r="D58" s="25"/>
      <c r="E58" s="29">
        <v>1250</v>
      </c>
      <c r="F58" s="80"/>
      <c r="G58" s="18"/>
      <c r="H58" s="18"/>
      <c r="I58" s="27">
        <f>май.25!I58+F58-E58</f>
        <v>-3750</v>
      </c>
    </row>
    <row r="59" spans="1:10" x14ac:dyDescent="0.25">
      <c r="A59" s="15"/>
      <c r="B59" s="16">
        <v>50</v>
      </c>
      <c r="C59" s="14"/>
      <c r="D59" s="25"/>
      <c r="E59" s="29">
        <v>1250</v>
      </c>
      <c r="F59" s="80"/>
      <c r="G59" s="18"/>
      <c r="H59" s="18"/>
      <c r="I59" s="27">
        <f>май.25!I59+F59-E59</f>
        <v>-2500</v>
      </c>
    </row>
    <row r="60" spans="1:10" x14ac:dyDescent="0.25">
      <c r="A60" s="1"/>
      <c r="B60" s="16">
        <v>51.52</v>
      </c>
      <c r="C60" s="14"/>
      <c r="D60" s="25"/>
      <c r="E60" s="29">
        <v>1250</v>
      </c>
      <c r="F60" s="80"/>
      <c r="G60" s="18"/>
      <c r="H60" s="18"/>
      <c r="I60" s="27">
        <f>май.25!I60+F60-E60</f>
        <v>-6250</v>
      </c>
    </row>
    <row r="61" spans="1:10" x14ac:dyDescent="0.25">
      <c r="A61" s="15"/>
      <c r="B61" s="16">
        <v>53</v>
      </c>
      <c r="C61" s="14"/>
      <c r="D61" s="25"/>
      <c r="E61" s="29">
        <v>1250</v>
      </c>
      <c r="F61" s="80"/>
      <c r="G61" s="18"/>
      <c r="H61" s="18"/>
      <c r="I61" s="27">
        <f>май.25!I61+F61-E61</f>
        <v>-5000</v>
      </c>
    </row>
    <row r="62" spans="1:10" x14ac:dyDescent="0.25">
      <c r="A62" s="15"/>
      <c r="B62" s="16">
        <v>54.55</v>
      </c>
      <c r="C62" s="14"/>
      <c r="D62" s="25"/>
      <c r="E62" s="29">
        <v>1250</v>
      </c>
      <c r="F62" s="80">
        <v>2500</v>
      </c>
      <c r="G62" s="18" t="s">
        <v>830</v>
      </c>
      <c r="H62" s="18" t="s">
        <v>831</v>
      </c>
      <c r="I62" s="27">
        <f>май.25!I62+F62-E62</f>
        <v>-1250</v>
      </c>
    </row>
    <row r="63" spans="1:10" x14ac:dyDescent="0.25">
      <c r="A63" s="1"/>
      <c r="B63" s="16">
        <v>56</v>
      </c>
      <c r="C63" s="14"/>
      <c r="D63" s="25"/>
      <c r="E63" s="59">
        <v>1250</v>
      </c>
      <c r="F63" s="80"/>
      <c r="G63" s="18"/>
      <c r="H63" s="18"/>
      <c r="I63" s="27">
        <f>май.25!I63+F63-E63</f>
        <v>-7500</v>
      </c>
    </row>
    <row r="64" spans="1:10" x14ac:dyDescent="0.25">
      <c r="A64" s="1"/>
      <c r="B64" s="16">
        <v>57</v>
      </c>
      <c r="C64" s="14"/>
      <c r="D64" s="25"/>
      <c r="E64" s="59">
        <v>1250</v>
      </c>
      <c r="F64" s="80"/>
      <c r="G64" s="18"/>
      <c r="H64" s="18"/>
      <c r="I64" s="27">
        <f>май.25!I64+F64-E64</f>
        <v>6500</v>
      </c>
    </row>
    <row r="65" spans="1:9" x14ac:dyDescent="0.25">
      <c r="A65" s="1"/>
      <c r="B65" s="16" t="s">
        <v>52</v>
      </c>
      <c r="C65" s="14"/>
      <c r="D65" s="25"/>
      <c r="E65" s="59">
        <v>1250</v>
      </c>
      <c r="F65" s="80"/>
      <c r="G65" s="18"/>
      <c r="H65" s="18"/>
      <c r="I65" s="27">
        <f>май.25!I65+F65-E65</f>
        <v>2500</v>
      </c>
    </row>
    <row r="66" spans="1:9" x14ac:dyDescent="0.25">
      <c r="A66" s="1"/>
      <c r="B66" s="16">
        <v>58</v>
      </c>
      <c r="C66" s="14"/>
      <c r="D66" s="25"/>
      <c r="E66" s="59">
        <v>1250</v>
      </c>
      <c r="F66" s="80">
        <v>1250</v>
      </c>
      <c r="G66" s="18" t="s">
        <v>717</v>
      </c>
      <c r="H66" s="18" t="s">
        <v>713</v>
      </c>
      <c r="I66" s="27">
        <f>май.25!I66+F66-E66</f>
        <v>1250</v>
      </c>
    </row>
    <row r="67" spans="1:9" x14ac:dyDescent="0.25">
      <c r="A67" s="1"/>
      <c r="B67" s="16">
        <v>59</v>
      </c>
      <c r="C67" s="14"/>
      <c r="D67" s="25"/>
      <c r="E67" s="59">
        <v>1250</v>
      </c>
      <c r="F67" s="80">
        <v>1250</v>
      </c>
      <c r="G67" s="18" t="s">
        <v>720</v>
      </c>
      <c r="H67" s="18" t="s">
        <v>721</v>
      </c>
      <c r="I67" s="27">
        <f>май.25!I67+F67-E67</f>
        <v>0</v>
      </c>
    </row>
    <row r="68" spans="1:9" x14ac:dyDescent="0.25">
      <c r="A68" s="1"/>
      <c r="B68" s="16">
        <v>60</v>
      </c>
      <c r="C68" s="14"/>
      <c r="D68" s="25"/>
      <c r="E68" s="59">
        <v>1250</v>
      </c>
      <c r="F68" s="80"/>
      <c r="G68" s="18"/>
      <c r="H68" s="18"/>
      <c r="I68" s="27">
        <f>май.25!I68+F68-E68</f>
        <v>-7500</v>
      </c>
    </row>
    <row r="69" spans="1:9" x14ac:dyDescent="0.25">
      <c r="A69" s="1"/>
      <c r="B69" s="16">
        <v>61</v>
      </c>
      <c r="C69" s="14"/>
      <c r="D69" s="25"/>
      <c r="E69" s="59">
        <v>1250</v>
      </c>
      <c r="F69" s="80">
        <v>2500</v>
      </c>
      <c r="G69" s="18" t="s">
        <v>740</v>
      </c>
      <c r="H69" s="18" t="s">
        <v>736</v>
      </c>
      <c r="I69" s="27">
        <f>май.25!I69+F69-E69</f>
        <v>-1250</v>
      </c>
    </row>
    <row r="70" spans="1:9" x14ac:dyDescent="0.25">
      <c r="A70" s="1"/>
      <c r="B70" s="16">
        <v>62</v>
      </c>
      <c r="C70" s="14"/>
      <c r="D70" s="25"/>
      <c r="E70" s="59">
        <v>1250</v>
      </c>
      <c r="F70" s="80">
        <v>1250</v>
      </c>
      <c r="G70" s="18" t="s">
        <v>742</v>
      </c>
      <c r="H70" s="18" t="s">
        <v>736</v>
      </c>
      <c r="I70" s="27">
        <f>май.25!I70+F70-E70</f>
        <v>-2500</v>
      </c>
    </row>
    <row r="71" spans="1:9" x14ac:dyDescent="0.25">
      <c r="A71" s="1"/>
      <c r="B71" s="16">
        <v>63</v>
      </c>
      <c r="C71" s="14"/>
      <c r="D71" s="25"/>
      <c r="E71" s="29">
        <v>1250</v>
      </c>
      <c r="F71" s="80"/>
      <c r="G71" s="18"/>
      <c r="H71" s="18"/>
      <c r="I71" s="27">
        <f>май.25!I71+F71-E71</f>
        <v>-7500</v>
      </c>
    </row>
    <row r="72" spans="1:9" x14ac:dyDescent="0.25">
      <c r="A72" s="1"/>
      <c r="B72" s="16">
        <v>64</v>
      </c>
      <c r="C72" s="14"/>
      <c r="D72" s="25"/>
      <c r="E72" s="29">
        <v>1250</v>
      </c>
      <c r="F72" s="80"/>
      <c r="G72" s="18"/>
      <c r="H72" s="18"/>
      <c r="I72" s="27">
        <f>май.25!I72+F72-E72</f>
        <v>-7500</v>
      </c>
    </row>
    <row r="73" spans="1:9" x14ac:dyDescent="0.25">
      <c r="A73" s="3"/>
      <c r="B73" s="16">
        <v>65</v>
      </c>
      <c r="C73" s="14"/>
      <c r="D73" s="25"/>
      <c r="E73" s="59"/>
      <c r="F73" s="80"/>
      <c r="G73" s="18"/>
      <c r="H73" s="18"/>
      <c r="I73" s="27">
        <f>май.25!I73+F73-E73</f>
        <v>0</v>
      </c>
    </row>
    <row r="74" spans="1:9" x14ac:dyDescent="0.25">
      <c r="A74" s="1"/>
      <c r="B74" s="16">
        <v>66</v>
      </c>
      <c r="C74" s="14"/>
      <c r="D74" s="25"/>
      <c r="E74" s="59">
        <v>1250</v>
      </c>
      <c r="F74" s="80"/>
      <c r="G74" s="18"/>
      <c r="H74" s="18"/>
      <c r="I74" s="27">
        <f>май.25!I74+F74-E74</f>
        <v>-7500</v>
      </c>
    </row>
    <row r="75" spans="1:9" x14ac:dyDescent="0.25">
      <c r="A75" s="1"/>
      <c r="B75" s="16" t="s">
        <v>1137</v>
      </c>
      <c r="C75" s="14"/>
      <c r="D75" s="25"/>
      <c r="E75" s="29">
        <v>1250</v>
      </c>
      <c r="F75" s="80"/>
      <c r="G75" s="18"/>
      <c r="H75" s="18"/>
      <c r="I75" s="27">
        <f>май.25!I75+F75-E75</f>
        <v>87250</v>
      </c>
    </row>
    <row r="76" spans="1:9" x14ac:dyDescent="0.25">
      <c r="A76" s="1"/>
      <c r="B76" s="16">
        <v>68.69</v>
      </c>
      <c r="C76" s="14"/>
      <c r="D76" s="25"/>
      <c r="E76" s="29">
        <v>1250</v>
      </c>
      <c r="F76" s="80">
        <v>2500</v>
      </c>
      <c r="G76" s="18" t="s">
        <v>723</v>
      </c>
      <c r="H76" s="18" t="s">
        <v>724</v>
      </c>
      <c r="I76" s="27">
        <f>май.25!I76+F76-E76</f>
        <v>2500</v>
      </c>
    </row>
    <row r="77" spans="1:9" x14ac:dyDescent="0.25">
      <c r="A77" s="1"/>
      <c r="B77" s="16">
        <v>69</v>
      </c>
      <c r="C77" s="14"/>
      <c r="D77" s="25"/>
      <c r="E77" s="29">
        <v>1250</v>
      </c>
      <c r="F77" s="80"/>
      <c r="G77" s="18"/>
      <c r="H77" s="18"/>
      <c r="I77" s="27">
        <f>май.25!I77+F77-E77</f>
        <v>-3750</v>
      </c>
    </row>
    <row r="78" spans="1:9" x14ac:dyDescent="0.25">
      <c r="A78" s="1"/>
      <c r="B78" s="16">
        <v>70</v>
      </c>
      <c r="C78" s="14"/>
      <c r="D78" s="25"/>
      <c r="E78" s="29">
        <v>1250</v>
      </c>
      <c r="F78" s="80">
        <v>1500</v>
      </c>
      <c r="G78" s="18" t="s">
        <v>693</v>
      </c>
      <c r="H78" s="18" t="s">
        <v>687</v>
      </c>
      <c r="I78" s="27">
        <f>май.25!I78+F78-E78</f>
        <v>0</v>
      </c>
    </row>
    <row r="79" spans="1:9" x14ac:dyDescent="0.25">
      <c r="A79" s="1"/>
      <c r="B79" s="16">
        <v>71</v>
      </c>
      <c r="C79" s="14"/>
      <c r="D79" s="25"/>
      <c r="E79" s="29">
        <v>1250</v>
      </c>
      <c r="F79" s="80"/>
      <c r="G79" s="18"/>
      <c r="H79" s="18"/>
      <c r="I79" s="27">
        <f>май.25!I79+F79-E79</f>
        <v>-3750</v>
      </c>
    </row>
    <row r="80" spans="1:9" x14ac:dyDescent="0.25">
      <c r="A80" s="1"/>
      <c r="B80" s="16">
        <v>72</v>
      </c>
      <c r="C80" s="14"/>
      <c r="D80" s="25"/>
      <c r="E80" s="29">
        <v>1250</v>
      </c>
      <c r="F80" s="80"/>
      <c r="G80" s="18"/>
      <c r="H80" s="18"/>
      <c r="I80" s="27">
        <f>май.25!I80+F80-E80</f>
        <v>-3750</v>
      </c>
    </row>
    <row r="81" spans="1:10" x14ac:dyDescent="0.25">
      <c r="A81" s="1"/>
      <c r="B81" s="16">
        <v>73</v>
      </c>
      <c r="C81" s="14"/>
      <c r="D81" s="25"/>
      <c r="E81" s="59">
        <v>1250</v>
      </c>
      <c r="F81" s="80"/>
      <c r="G81" s="18"/>
      <c r="H81" s="18"/>
      <c r="I81" s="27">
        <f>май.25!I81+F81-E81</f>
        <v>7500</v>
      </c>
    </row>
    <row r="82" spans="1:10" x14ac:dyDescent="0.25">
      <c r="A82" s="1"/>
      <c r="B82" s="16">
        <v>74</v>
      </c>
      <c r="C82" s="14"/>
      <c r="D82" s="25"/>
      <c r="E82" s="59">
        <v>1250</v>
      </c>
      <c r="F82" s="80"/>
      <c r="G82" s="18"/>
      <c r="H82" s="18"/>
      <c r="I82" s="27">
        <f>май.25!I82+F82-E82</f>
        <v>-7500</v>
      </c>
    </row>
    <row r="83" spans="1:10" x14ac:dyDescent="0.25">
      <c r="A83" s="1"/>
      <c r="B83" s="16">
        <v>75</v>
      </c>
      <c r="C83" s="14"/>
      <c r="D83" s="25"/>
      <c r="E83" s="59"/>
      <c r="F83" s="80"/>
      <c r="G83" s="18"/>
      <c r="H83" s="18"/>
      <c r="I83" s="27">
        <f>май.25!I83+F83-E83</f>
        <v>0</v>
      </c>
    </row>
    <row r="84" spans="1:10" x14ac:dyDescent="0.25">
      <c r="A84" s="1"/>
      <c r="B84" s="16">
        <v>76</v>
      </c>
      <c r="C84" s="14"/>
      <c r="D84" s="25"/>
      <c r="E84" s="59">
        <v>1250</v>
      </c>
      <c r="F84" s="80"/>
      <c r="G84" s="18"/>
      <c r="H84" s="18"/>
      <c r="I84" s="27">
        <f>май.25!I84+F84-E84</f>
        <v>-3750</v>
      </c>
    </row>
    <row r="85" spans="1:10" x14ac:dyDescent="0.25">
      <c r="A85" s="1"/>
      <c r="B85" s="16">
        <v>77</v>
      </c>
      <c r="C85" s="14"/>
      <c r="D85" s="25"/>
      <c r="E85" s="59">
        <v>1250</v>
      </c>
      <c r="F85" s="80"/>
      <c r="G85" s="18"/>
      <c r="H85" s="18"/>
      <c r="I85" s="27">
        <f>май.25!I85+F85-E85</f>
        <v>-3750</v>
      </c>
    </row>
    <row r="86" spans="1:10" x14ac:dyDescent="0.25">
      <c r="A86" s="1"/>
      <c r="B86" s="16">
        <v>78</v>
      </c>
      <c r="C86" s="14"/>
      <c r="D86" s="25"/>
      <c r="E86" s="59">
        <v>1250</v>
      </c>
      <c r="F86" s="80">
        <v>2500</v>
      </c>
      <c r="G86" s="18" t="s">
        <v>701</v>
      </c>
      <c r="H86" s="18" t="s">
        <v>696</v>
      </c>
      <c r="I86" s="27">
        <f>май.25!I86+F86-E86</f>
        <v>-1250</v>
      </c>
    </row>
    <row r="87" spans="1:10" x14ac:dyDescent="0.25">
      <c r="A87" s="1"/>
      <c r="B87" s="16">
        <v>79</v>
      </c>
      <c r="C87" s="14"/>
      <c r="D87" s="25"/>
      <c r="E87" s="59">
        <v>1250</v>
      </c>
      <c r="F87" s="80">
        <v>1250</v>
      </c>
      <c r="G87" s="18" t="s">
        <v>745</v>
      </c>
      <c r="H87" s="18" t="s">
        <v>736</v>
      </c>
      <c r="I87" s="27">
        <f>май.25!I87+F87-E87</f>
        <v>0</v>
      </c>
      <c r="J87" s="123"/>
    </row>
    <row r="88" spans="1:10" x14ac:dyDescent="0.25">
      <c r="A88" s="1"/>
      <c r="B88" s="16">
        <v>80</v>
      </c>
      <c r="C88" s="14"/>
      <c r="D88" s="25"/>
      <c r="E88" s="59">
        <v>1250</v>
      </c>
      <c r="F88" s="80">
        <v>1250</v>
      </c>
      <c r="G88" s="18" t="s">
        <v>741</v>
      </c>
      <c r="H88" s="18" t="s">
        <v>736</v>
      </c>
      <c r="I88" s="27">
        <f>май.25!I88+F88-E88</f>
        <v>-1250</v>
      </c>
    </row>
    <row r="89" spans="1:10" x14ac:dyDescent="0.25">
      <c r="A89" s="1"/>
      <c r="B89" s="16">
        <v>81</v>
      </c>
      <c r="C89" s="14"/>
      <c r="D89" s="25"/>
      <c r="E89" s="59"/>
      <c r="F89" s="80"/>
      <c r="G89" s="18"/>
      <c r="H89" s="18"/>
      <c r="I89" s="27">
        <f>май.25!I89+F89-E89</f>
        <v>22250</v>
      </c>
    </row>
    <row r="90" spans="1:10" x14ac:dyDescent="0.25">
      <c r="A90" s="1"/>
      <c r="B90" s="16">
        <v>82</v>
      </c>
      <c r="C90" s="14"/>
      <c r="D90" s="25"/>
      <c r="E90" s="59">
        <v>1250</v>
      </c>
      <c r="F90" s="80">
        <v>1250</v>
      </c>
      <c r="G90" s="18" t="s">
        <v>702</v>
      </c>
      <c r="H90" s="18" t="s">
        <v>703</v>
      </c>
      <c r="I90" s="27">
        <f>май.25!I90+F90-E90</f>
        <v>0</v>
      </c>
    </row>
    <row r="91" spans="1:10" x14ac:dyDescent="0.25">
      <c r="A91" s="3"/>
      <c r="B91" s="16">
        <v>83</v>
      </c>
      <c r="C91" s="14"/>
      <c r="D91" s="25"/>
      <c r="E91" s="59"/>
      <c r="F91" s="80"/>
      <c r="G91" s="18"/>
      <c r="H91" s="18"/>
      <c r="I91" s="27">
        <f>май.25!I91+F91-E91</f>
        <v>0</v>
      </c>
    </row>
    <row r="92" spans="1:10" x14ac:dyDescent="0.25">
      <c r="A92" s="1"/>
      <c r="B92" s="16">
        <v>84</v>
      </c>
      <c r="C92" s="14"/>
      <c r="D92" s="25"/>
      <c r="E92" s="59">
        <v>1250</v>
      </c>
      <c r="F92" s="80"/>
      <c r="G92" s="18"/>
      <c r="H92" s="18"/>
      <c r="I92" s="27">
        <f>май.25!I92+F92-E92</f>
        <v>-1250</v>
      </c>
    </row>
    <row r="93" spans="1:10" x14ac:dyDescent="0.25">
      <c r="A93" s="1"/>
      <c r="B93" s="16">
        <v>85</v>
      </c>
      <c r="C93" s="14"/>
      <c r="D93" s="25"/>
      <c r="E93" s="59">
        <v>1250</v>
      </c>
      <c r="F93" s="80">
        <v>2500</v>
      </c>
      <c r="G93" s="18" t="s">
        <v>730</v>
      </c>
      <c r="H93" s="18" t="s">
        <v>721</v>
      </c>
      <c r="I93" s="27">
        <f>май.25!I93+F93-E93</f>
        <v>0</v>
      </c>
    </row>
    <row r="94" spans="1:10" x14ac:dyDescent="0.25">
      <c r="A94" s="1"/>
      <c r="B94" s="16">
        <v>86</v>
      </c>
      <c r="C94" s="14"/>
      <c r="D94" s="25"/>
      <c r="E94" s="59">
        <v>1250</v>
      </c>
      <c r="F94" s="80"/>
      <c r="G94" s="18"/>
      <c r="H94" s="18"/>
      <c r="I94" s="27">
        <f>май.25!I94+F94-E94</f>
        <v>-7500</v>
      </c>
    </row>
    <row r="95" spans="1:10" x14ac:dyDescent="0.25">
      <c r="A95" s="1"/>
      <c r="B95" s="16">
        <v>87</v>
      </c>
      <c r="C95" s="14"/>
      <c r="D95" s="25"/>
      <c r="E95" s="59">
        <v>1250</v>
      </c>
      <c r="F95" s="80"/>
      <c r="G95" s="18"/>
      <c r="H95" s="18"/>
      <c r="I95" s="27">
        <f>май.25!I95+F95-E95</f>
        <v>-7500</v>
      </c>
    </row>
    <row r="96" spans="1:10" x14ac:dyDescent="0.25">
      <c r="A96" s="1"/>
      <c r="B96" s="16">
        <v>88</v>
      </c>
      <c r="C96" s="14"/>
      <c r="D96" s="25"/>
      <c r="E96" s="59"/>
      <c r="F96" s="80"/>
      <c r="G96" s="18"/>
      <c r="H96" s="18"/>
      <c r="I96" s="27">
        <f>май.25!I96+F96-E96</f>
        <v>0</v>
      </c>
    </row>
    <row r="97" spans="1:9" x14ac:dyDescent="0.25">
      <c r="A97" s="1"/>
      <c r="B97" s="16" t="s">
        <v>56</v>
      </c>
      <c r="C97" s="14"/>
      <c r="D97" s="25"/>
      <c r="E97" s="59">
        <v>1250</v>
      </c>
      <c r="F97" s="80"/>
      <c r="G97" s="18"/>
      <c r="H97" s="18"/>
      <c r="I97" s="27">
        <f>май.25!I97+F97-E97</f>
        <v>-7500</v>
      </c>
    </row>
    <row r="98" spans="1:9" x14ac:dyDescent="0.25">
      <c r="A98" s="1"/>
      <c r="B98" s="16">
        <v>89</v>
      </c>
      <c r="C98" s="14"/>
      <c r="D98" s="25"/>
      <c r="E98" s="59">
        <v>1250</v>
      </c>
      <c r="F98" s="80"/>
      <c r="G98" s="18"/>
      <c r="H98" s="18"/>
      <c r="I98" s="27">
        <f>май.25!I98+F98-E98</f>
        <v>-7500</v>
      </c>
    </row>
    <row r="99" spans="1:9" x14ac:dyDescent="0.25">
      <c r="A99" s="1"/>
      <c r="B99" s="16">
        <v>90</v>
      </c>
      <c r="C99" s="14"/>
      <c r="D99" s="25"/>
      <c r="E99" s="59">
        <v>1250</v>
      </c>
      <c r="F99" s="80"/>
      <c r="G99" s="18"/>
      <c r="H99" s="18"/>
      <c r="I99" s="27">
        <f>май.25!I99+F99-E99</f>
        <v>1250</v>
      </c>
    </row>
    <row r="100" spans="1:9" x14ac:dyDescent="0.25">
      <c r="A100" s="1"/>
      <c r="B100" s="16">
        <v>91</v>
      </c>
      <c r="C100" s="14"/>
      <c r="D100" s="25"/>
      <c r="E100" s="59"/>
      <c r="F100" s="80"/>
      <c r="G100" s="18"/>
      <c r="H100" s="18"/>
      <c r="I100" s="27">
        <f>май.25!I100+F100-E100</f>
        <v>0</v>
      </c>
    </row>
    <row r="101" spans="1:9" x14ac:dyDescent="0.25">
      <c r="A101" s="1"/>
      <c r="B101" s="16">
        <v>92</v>
      </c>
      <c r="C101" s="14"/>
      <c r="D101" s="25"/>
      <c r="E101" s="59">
        <v>1250</v>
      </c>
      <c r="F101" s="80"/>
      <c r="G101" s="18"/>
      <c r="H101" s="18"/>
      <c r="I101" s="27">
        <f>май.25!I101+F101-E101</f>
        <v>-7500</v>
      </c>
    </row>
    <row r="102" spans="1:9" x14ac:dyDescent="0.25">
      <c r="A102" s="1"/>
      <c r="B102" s="16">
        <v>93</v>
      </c>
      <c r="C102" s="14"/>
      <c r="D102" s="25"/>
      <c r="E102" s="59">
        <v>1250</v>
      </c>
      <c r="F102" s="80">
        <v>2500</v>
      </c>
      <c r="G102" s="18" t="s">
        <v>778</v>
      </c>
      <c r="H102" s="18" t="s">
        <v>769</v>
      </c>
      <c r="I102" s="27">
        <f>май.25!I102+F102-E102</f>
        <v>0</v>
      </c>
    </row>
    <row r="103" spans="1:9" x14ac:dyDescent="0.25">
      <c r="A103" s="1"/>
      <c r="B103" s="16">
        <v>94</v>
      </c>
      <c r="C103" s="14"/>
      <c r="D103" s="25"/>
      <c r="E103" s="59">
        <v>1250</v>
      </c>
      <c r="F103" s="80">
        <v>10000</v>
      </c>
      <c r="G103" s="18" t="s">
        <v>796</v>
      </c>
      <c r="H103" s="18" t="s">
        <v>794</v>
      </c>
      <c r="I103" s="27">
        <f>май.25!I103+F103-E103</f>
        <v>2500</v>
      </c>
    </row>
    <row r="104" spans="1:9" x14ac:dyDescent="0.25">
      <c r="A104" s="1"/>
      <c r="B104" s="16">
        <v>95</v>
      </c>
      <c r="C104" s="14"/>
      <c r="D104" s="25"/>
      <c r="E104" s="59"/>
      <c r="F104" s="80"/>
      <c r="G104" s="18"/>
      <c r="H104" s="18"/>
      <c r="I104" s="27">
        <f>май.25!I104+F104-E104</f>
        <v>0</v>
      </c>
    </row>
    <row r="105" spans="1:9" x14ac:dyDescent="0.25">
      <c r="A105" s="1"/>
      <c r="B105" s="16">
        <v>96</v>
      </c>
      <c r="C105" s="14"/>
      <c r="D105" s="25"/>
      <c r="E105" s="59">
        <v>1250</v>
      </c>
      <c r="F105" s="80">
        <v>1250</v>
      </c>
      <c r="G105" s="18" t="s">
        <v>756</v>
      </c>
      <c r="H105" s="18" t="s">
        <v>754</v>
      </c>
      <c r="I105" s="27">
        <f>май.25!I105+F105-E105</f>
        <v>-2500</v>
      </c>
    </row>
    <row r="106" spans="1:9" x14ac:dyDescent="0.25">
      <c r="A106" s="1"/>
      <c r="B106" s="16">
        <v>97</v>
      </c>
      <c r="C106" s="14"/>
      <c r="D106" s="25"/>
      <c r="E106" s="59">
        <v>1250</v>
      </c>
      <c r="F106" s="80"/>
      <c r="G106" s="18"/>
      <c r="H106" s="18"/>
      <c r="I106" s="27">
        <f>май.25!I106+F106-E106</f>
        <v>7500</v>
      </c>
    </row>
    <row r="107" spans="1:9" x14ac:dyDescent="0.25">
      <c r="A107" s="1"/>
      <c r="B107" s="16">
        <v>98</v>
      </c>
      <c r="C107" s="14"/>
      <c r="D107" s="25"/>
      <c r="E107" s="59">
        <v>1250</v>
      </c>
      <c r="F107" s="80">
        <v>1250</v>
      </c>
      <c r="G107" s="18" t="s">
        <v>689</v>
      </c>
      <c r="H107" s="18" t="s">
        <v>687</v>
      </c>
      <c r="I107" s="27">
        <f>май.25!I107+F107-E107</f>
        <v>0</v>
      </c>
    </row>
    <row r="108" spans="1:9" x14ac:dyDescent="0.25">
      <c r="A108" s="1"/>
      <c r="B108" s="16">
        <v>99</v>
      </c>
      <c r="C108" s="14"/>
      <c r="D108" s="25"/>
      <c r="E108" s="59"/>
      <c r="F108" s="80"/>
      <c r="G108" s="18"/>
      <c r="H108" s="18"/>
      <c r="I108" s="27">
        <f>май.25!I108+F108-E108</f>
        <v>0</v>
      </c>
    </row>
    <row r="109" spans="1:9" x14ac:dyDescent="0.25">
      <c r="A109" s="1"/>
      <c r="B109" s="16">
        <v>100</v>
      </c>
      <c r="C109" s="14"/>
      <c r="D109" s="25"/>
      <c r="E109" s="59">
        <v>1250</v>
      </c>
      <c r="F109" s="80">
        <v>1250</v>
      </c>
      <c r="G109" s="18" t="s">
        <v>797</v>
      </c>
      <c r="H109" s="18" t="s">
        <v>798</v>
      </c>
      <c r="I109" s="27">
        <f>май.25!I109+F109-E109</f>
        <v>0</v>
      </c>
    </row>
    <row r="110" spans="1:9" x14ac:dyDescent="0.25">
      <c r="A110" s="1"/>
      <c r="B110" s="16">
        <v>101</v>
      </c>
      <c r="C110" s="14"/>
      <c r="D110" s="25"/>
      <c r="E110" s="59">
        <v>1250</v>
      </c>
      <c r="F110" s="80"/>
      <c r="G110" s="18"/>
      <c r="H110" s="18"/>
      <c r="I110" s="27">
        <f>май.25!I110+F110-E110</f>
        <v>500</v>
      </c>
    </row>
    <row r="111" spans="1:9" x14ac:dyDescent="0.25">
      <c r="A111" s="1"/>
      <c r="B111" s="16" t="s">
        <v>30</v>
      </c>
      <c r="C111" s="14"/>
      <c r="D111" s="25"/>
      <c r="E111" s="59">
        <v>1250</v>
      </c>
      <c r="F111" s="80">
        <v>1250</v>
      </c>
      <c r="G111" s="18" t="s">
        <v>809</v>
      </c>
      <c r="H111" s="18" t="s">
        <v>806</v>
      </c>
      <c r="I111" s="27">
        <f>май.25!I111+F111-E111</f>
        <v>0</v>
      </c>
    </row>
    <row r="112" spans="1:9" x14ac:dyDescent="0.25">
      <c r="A112" s="1"/>
      <c r="B112" s="16">
        <v>102</v>
      </c>
      <c r="C112" s="14"/>
      <c r="D112" s="25"/>
      <c r="E112" s="59">
        <v>1250</v>
      </c>
      <c r="F112" s="80"/>
      <c r="G112" s="18"/>
      <c r="H112" s="18"/>
      <c r="I112" s="27">
        <f>май.25!I112+F112-E112</f>
        <v>-2450</v>
      </c>
    </row>
    <row r="113" spans="1:9" x14ac:dyDescent="0.25">
      <c r="A113" s="1"/>
      <c r="B113" s="16">
        <v>103</v>
      </c>
      <c r="C113" s="14"/>
      <c r="D113" s="25"/>
      <c r="E113" s="59">
        <v>1250</v>
      </c>
      <c r="F113" s="80"/>
      <c r="G113" s="18"/>
      <c r="H113" s="18"/>
      <c r="I113" s="27">
        <f>май.25!I113+F113-E113</f>
        <v>-1250</v>
      </c>
    </row>
    <row r="114" spans="1:9" x14ac:dyDescent="0.25">
      <c r="A114" s="1"/>
      <c r="B114" s="16">
        <v>104</v>
      </c>
      <c r="C114" s="14"/>
      <c r="D114" s="25"/>
      <c r="E114" s="59"/>
      <c r="F114" s="80"/>
      <c r="G114" s="18"/>
      <c r="H114" s="18"/>
      <c r="I114" s="27">
        <f>май.25!I114+F114-E114</f>
        <v>0</v>
      </c>
    </row>
    <row r="115" spans="1:9" x14ac:dyDescent="0.25">
      <c r="A115" s="1"/>
      <c r="B115" s="16">
        <v>105</v>
      </c>
      <c r="C115" s="14"/>
      <c r="D115" s="25"/>
      <c r="E115" s="59"/>
      <c r="F115" s="80"/>
      <c r="G115" s="18"/>
      <c r="H115" s="18"/>
      <c r="I115" s="27">
        <f>май.25!I115+F115-E115</f>
        <v>0</v>
      </c>
    </row>
    <row r="116" spans="1:9" x14ac:dyDescent="0.25">
      <c r="A116" s="1"/>
      <c r="B116" s="16">
        <v>106</v>
      </c>
      <c r="C116" s="14"/>
      <c r="D116" s="25"/>
      <c r="E116" s="59"/>
      <c r="F116" s="80"/>
      <c r="G116" s="18"/>
      <c r="H116" s="18"/>
      <c r="I116" s="27">
        <f>май.25!I116+F116-E116</f>
        <v>0</v>
      </c>
    </row>
    <row r="117" spans="1:9" x14ac:dyDescent="0.25">
      <c r="A117" s="1"/>
      <c r="B117" s="16">
        <v>107</v>
      </c>
      <c r="C117" s="14"/>
      <c r="D117" s="25"/>
      <c r="E117" s="59"/>
      <c r="F117" s="80"/>
      <c r="G117" s="18"/>
      <c r="H117" s="18"/>
      <c r="I117" s="27">
        <f>май.25!I117+F117-E117</f>
        <v>0</v>
      </c>
    </row>
    <row r="118" spans="1:9" x14ac:dyDescent="0.25">
      <c r="A118" s="1"/>
      <c r="B118" s="16">
        <v>108</v>
      </c>
      <c r="C118" s="14"/>
      <c r="D118" s="25"/>
      <c r="E118" s="59"/>
      <c r="F118" s="80"/>
      <c r="G118" s="18"/>
      <c r="H118" s="18"/>
      <c r="I118" s="27">
        <f>май.25!I118+F118-E118</f>
        <v>0</v>
      </c>
    </row>
    <row r="119" spans="1:9" x14ac:dyDescent="0.25">
      <c r="A119" s="1"/>
      <c r="B119" s="16">
        <v>109</v>
      </c>
      <c r="C119" s="14"/>
      <c r="D119" s="25"/>
      <c r="E119" s="59"/>
      <c r="F119" s="80"/>
      <c r="G119" s="18"/>
      <c r="H119" s="18"/>
      <c r="I119" s="27">
        <f>май.25!I119+F119-E119</f>
        <v>0</v>
      </c>
    </row>
    <row r="120" spans="1:9" x14ac:dyDescent="0.25">
      <c r="A120" s="3"/>
      <c r="B120" s="16">
        <v>110</v>
      </c>
      <c r="C120" s="14"/>
      <c r="D120" s="25"/>
      <c r="E120" s="59"/>
      <c r="F120" s="80"/>
      <c r="G120" s="18"/>
      <c r="H120" s="18"/>
      <c r="I120" s="27">
        <f>май.25!I120+F120-E120</f>
        <v>0</v>
      </c>
    </row>
    <row r="121" spans="1:9" x14ac:dyDescent="0.25">
      <c r="A121" s="1"/>
      <c r="B121" s="16">
        <v>111</v>
      </c>
      <c r="C121" s="14"/>
      <c r="D121" s="25"/>
      <c r="E121" s="59"/>
      <c r="F121" s="80"/>
      <c r="G121" s="18"/>
      <c r="H121" s="18"/>
      <c r="I121" s="27">
        <f>май.25!I121+F121-E121</f>
        <v>0</v>
      </c>
    </row>
    <row r="122" spans="1:9" x14ac:dyDescent="0.25">
      <c r="A122" s="1"/>
      <c r="B122" s="16">
        <v>112</v>
      </c>
      <c r="C122" s="14"/>
      <c r="D122" s="25"/>
      <c r="E122" s="59"/>
      <c r="F122" s="80"/>
      <c r="G122" s="18"/>
      <c r="H122" s="18"/>
      <c r="I122" s="27">
        <f>май.25!I122+F122-E122</f>
        <v>0</v>
      </c>
    </row>
    <row r="123" spans="1:9" x14ac:dyDescent="0.25">
      <c r="A123" s="1"/>
      <c r="B123" s="16">
        <v>113</v>
      </c>
      <c r="C123" s="14"/>
      <c r="D123" s="25"/>
      <c r="E123" s="29">
        <v>1250</v>
      </c>
      <c r="F123" s="80">
        <v>1250</v>
      </c>
      <c r="G123" s="18" t="s">
        <v>766</v>
      </c>
      <c r="H123" s="18" t="s">
        <v>763</v>
      </c>
      <c r="I123" s="27">
        <f>май.25!I123+F123-E123</f>
        <v>0</v>
      </c>
    </row>
    <row r="124" spans="1:9" x14ac:dyDescent="0.25">
      <c r="A124" s="1"/>
      <c r="B124" s="16" t="s">
        <v>51</v>
      </c>
      <c r="C124" s="14"/>
      <c r="D124" s="25"/>
      <c r="E124" s="29">
        <v>1250</v>
      </c>
      <c r="F124" s="80">
        <v>3750</v>
      </c>
      <c r="G124" s="18" t="s">
        <v>820</v>
      </c>
      <c r="H124" s="18" t="s">
        <v>821</v>
      </c>
      <c r="I124" s="27">
        <f>май.25!I124+F124-E124</f>
        <v>1250</v>
      </c>
    </row>
    <row r="125" spans="1:9" x14ac:dyDescent="0.25">
      <c r="A125" s="1"/>
      <c r="B125" s="16" t="s">
        <v>26</v>
      </c>
      <c r="C125" s="14"/>
      <c r="D125" s="25"/>
      <c r="E125" s="29">
        <v>1250</v>
      </c>
      <c r="F125" s="80"/>
      <c r="G125" s="18"/>
      <c r="H125" s="18"/>
      <c r="I125" s="27">
        <f>май.25!I125+F125-E125</f>
        <v>-7500</v>
      </c>
    </row>
    <row r="126" spans="1:9" x14ac:dyDescent="0.25">
      <c r="A126" s="1"/>
      <c r="B126" s="16">
        <v>114</v>
      </c>
      <c r="C126" s="14"/>
      <c r="D126" s="25"/>
      <c r="E126" s="59"/>
      <c r="F126" s="80"/>
      <c r="G126" s="18"/>
      <c r="H126" s="18"/>
      <c r="I126" s="27">
        <f>май.25!I126+F126-E126</f>
        <v>0</v>
      </c>
    </row>
    <row r="127" spans="1:9" x14ac:dyDescent="0.25">
      <c r="A127" s="1"/>
      <c r="B127" s="16" t="s">
        <v>24</v>
      </c>
      <c r="C127" s="45"/>
      <c r="D127" s="25"/>
      <c r="E127" s="29"/>
      <c r="F127" s="80"/>
      <c r="G127" s="18"/>
      <c r="H127" s="18"/>
      <c r="I127" s="27">
        <f>май.25!I127+F127-E127</f>
        <v>0</v>
      </c>
    </row>
    <row r="128" spans="1:9" x14ac:dyDescent="0.25">
      <c r="A128" s="1"/>
      <c r="B128" s="16">
        <v>116</v>
      </c>
      <c r="C128" s="14"/>
      <c r="D128" s="25"/>
      <c r="E128" s="59"/>
      <c r="F128" s="80"/>
      <c r="G128" s="18"/>
      <c r="H128" s="18"/>
      <c r="I128" s="27">
        <f>май.25!I128+F128-E128</f>
        <v>0</v>
      </c>
    </row>
    <row r="129" spans="1:10" x14ac:dyDescent="0.25">
      <c r="A129" s="1"/>
      <c r="B129" s="16">
        <v>117</v>
      </c>
      <c r="C129" s="14"/>
      <c r="D129" s="25"/>
      <c r="E129" s="59">
        <v>1250</v>
      </c>
      <c r="F129" s="80">
        <v>1250</v>
      </c>
      <c r="G129" s="18" t="s">
        <v>699</v>
      </c>
      <c r="H129" s="18" t="s">
        <v>696</v>
      </c>
      <c r="I129" s="27">
        <f>май.25!I129+F129-E129</f>
        <v>0</v>
      </c>
    </row>
    <row r="130" spans="1:10" x14ac:dyDescent="0.25">
      <c r="A130" s="1"/>
      <c r="B130" s="16">
        <v>118</v>
      </c>
      <c r="C130" s="64"/>
      <c r="D130" s="25"/>
      <c r="E130" s="59"/>
      <c r="F130" s="80"/>
      <c r="G130" s="18"/>
      <c r="H130" s="18"/>
      <c r="I130" s="27">
        <f>май.25!I130+F130-E130</f>
        <v>0</v>
      </c>
    </row>
    <row r="131" spans="1:10" x14ac:dyDescent="0.25">
      <c r="A131" s="1"/>
      <c r="B131" s="16">
        <v>119</v>
      </c>
      <c r="C131" s="14"/>
      <c r="D131" s="25"/>
      <c r="E131" s="29">
        <v>1250</v>
      </c>
      <c r="F131" s="80"/>
      <c r="G131" s="18"/>
      <c r="H131" s="18"/>
      <c r="I131" s="27">
        <f>май.25!I131+F131-E131</f>
        <v>-1500</v>
      </c>
    </row>
    <row r="132" spans="1:10" x14ac:dyDescent="0.25">
      <c r="A132" s="15"/>
      <c r="B132" s="16">
        <v>120</v>
      </c>
      <c r="C132" s="14"/>
      <c r="D132" s="25"/>
      <c r="E132" s="29">
        <v>1250</v>
      </c>
      <c r="F132" s="80"/>
      <c r="G132" s="18"/>
      <c r="H132" s="18"/>
      <c r="I132" s="27">
        <f>май.25!I132+F132-E132</f>
        <v>-1250</v>
      </c>
    </row>
    <row r="133" spans="1:10" x14ac:dyDescent="0.25">
      <c r="A133" s="1"/>
      <c r="B133" s="16">
        <v>121</v>
      </c>
      <c r="C133" s="14"/>
      <c r="D133" s="25"/>
      <c r="E133" s="29">
        <v>1250</v>
      </c>
      <c r="F133" s="80"/>
      <c r="G133" s="18"/>
      <c r="H133" s="18"/>
      <c r="I133" s="27">
        <f>май.25!I133+F133-E133</f>
        <v>-7500</v>
      </c>
    </row>
    <row r="134" spans="1:10" x14ac:dyDescent="0.25">
      <c r="A134" s="1"/>
      <c r="B134" s="1">
        <v>122</v>
      </c>
      <c r="C134" s="14"/>
      <c r="D134" s="25"/>
      <c r="E134" s="29">
        <v>1250</v>
      </c>
      <c r="F134" s="80">
        <v>1250</v>
      </c>
      <c r="G134" s="18" t="s">
        <v>770</v>
      </c>
      <c r="H134" s="18" t="s">
        <v>769</v>
      </c>
      <c r="I134" s="27">
        <f>май.25!I134+F134-E134</f>
        <v>0</v>
      </c>
    </row>
    <row r="135" spans="1:10" x14ac:dyDescent="0.25">
      <c r="A135" s="1"/>
      <c r="B135" s="16">
        <v>123</v>
      </c>
      <c r="C135" s="14"/>
      <c r="D135" s="25"/>
      <c r="E135" s="59"/>
      <c r="F135" s="80"/>
      <c r="G135" s="18"/>
      <c r="H135" s="18"/>
      <c r="I135" s="27">
        <f>май.25!I135+F135-E135</f>
        <v>0</v>
      </c>
      <c r="J135" s="123"/>
    </row>
    <row r="136" spans="1:10" x14ac:dyDescent="0.25">
      <c r="A136" s="1"/>
      <c r="B136" s="16">
        <v>124</v>
      </c>
      <c r="C136" s="14"/>
      <c r="D136" s="25"/>
      <c r="E136" s="59">
        <v>1250</v>
      </c>
      <c r="F136" s="80"/>
      <c r="G136" s="18"/>
      <c r="H136" s="18"/>
      <c r="I136" s="27">
        <f>май.25!I136+F136-E136</f>
        <v>-2450</v>
      </c>
      <c r="J136" s="123"/>
    </row>
    <row r="137" spans="1:10" x14ac:dyDescent="0.25">
      <c r="A137" s="1"/>
      <c r="B137" s="16" t="s">
        <v>38</v>
      </c>
      <c r="C137" s="14"/>
      <c r="D137" s="25"/>
      <c r="E137" s="59">
        <v>1250</v>
      </c>
      <c r="F137" s="80">
        <v>1250</v>
      </c>
      <c r="G137" s="18" t="s">
        <v>791</v>
      </c>
      <c r="H137" s="18" t="s">
        <v>788</v>
      </c>
      <c r="I137" s="27">
        <f>май.25!I137+F137-E137</f>
        <v>-1250</v>
      </c>
    </row>
    <row r="138" spans="1:10" x14ac:dyDescent="0.25">
      <c r="A138" s="1"/>
      <c r="B138" s="16">
        <v>125</v>
      </c>
      <c r="C138" s="14"/>
      <c r="D138" s="25"/>
      <c r="E138" s="59">
        <v>1250</v>
      </c>
      <c r="F138" s="80"/>
      <c r="G138" s="18"/>
      <c r="H138" s="18"/>
      <c r="I138" s="27">
        <f>май.25!I138+F138-E138</f>
        <v>-7500</v>
      </c>
    </row>
    <row r="139" spans="1:10" x14ac:dyDescent="0.25">
      <c r="A139" s="1"/>
      <c r="B139" s="16">
        <v>126</v>
      </c>
      <c r="C139" s="14"/>
      <c r="D139" s="25"/>
      <c r="E139" s="59">
        <v>1250</v>
      </c>
      <c r="F139" s="80"/>
      <c r="G139" s="18"/>
      <c r="H139" s="18"/>
      <c r="I139" s="27">
        <f>май.25!I139+F139-E139</f>
        <v>2500</v>
      </c>
    </row>
    <row r="140" spans="1:10" x14ac:dyDescent="0.25">
      <c r="A140" s="1"/>
      <c r="B140" s="16">
        <v>127</v>
      </c>
      <c r="C140" s="14"/>
      <c r="D140" s="25"/>
      <c r="E140" s="59">
        <v>1250</v>
      </c>
      <c r="F140" s="80"/>
      <c r="G140" s="18"/>
      <c r="H140" s="18"/>
      <c r="I140" s="27">
        <f>май.25!I140+F140-E140</f>
        <v>-1250</v>
      </c>
    </row>
    <row r="141" spans="1:10" x14ac:dyDescent="0.25">
      <c r="A141" s="1"/>
      <c r="B141" s="16">
        <v>128</v>
      </c>
      <c r="C141" s="14"/>
      <c r="D141" s="25"/>
      <c r="E141" s="59">
        <v>1250</v>
      </c>
      <c r="F141" s="80"/>
      <c r="G141" s="18"/>
      <c r="H141" s="18"/>
      <c r="I141" s="27">
        <f>май.25!I141+F141-E141</f>
        <v>-2500</v>
      </c>
    </row>
    <row r="142" spans="1:10" x14ac:dyDescent="0.25">
      <c r="A142" s="1"/>
      <c r="B142" s="16">
        <v>129</v>
      </c>
      <c r="C142" s="14"/>
      <c r="D142" s="25"/>
      <c r="E142" s="29">
        <v>1250</v>
      </c>
      <c r="F142" s="80">
        <v>1250</v>
      </c>
      <c r="G142" s="18" t="s">
        <v>808</v>
      </c>
      <c r="H142" s="18" t="s">
        <v>806</v>
      </c>
      <c r="I142" s="27">
        <f>май.25!I142+F142-E142</f>
        <v>0</v>
      </c>
    </row>
    <row r="143" spans="1:10" x14ac:dyDescent="0.25">
      <c r="A143" s="1"/>
      <c r="B143" s="16">
        <v>130</v>
      </c>
      <c r="C143" s="64"/>
      <c r="D143" s="25"/>
      <c r="E143" s="29">
        <v>1250</v>
      </c>
      <c r="F143" s="80">
        <v>5000</v>
      </c>
      <c r="G143" s="18" t="s">
        <v>785</v>
      </c>
      <c r="H143" s="18" t="s">
        <v>782</v>
      </c>
      <c r="I143" s="27">
        <f>май.25!I143+F143-E143</f>
        <v>2500</v>
      </c>
    </row>
    <row r="144" spans="1:10" x14ac:dyDescent="0.25">
      <c r="A144" s="15"/>
      <c r="B144" s="16">
        <v>131.13200000000001</v>
      </c>
      <c r="C144" s="14"/>
      <c r="D144" s="25"/>
      <c r="E144" s="29">
        <v>1250</v>
      </c>
      <c r="F144" s="80">
        <v>1250</v>
      </c>
      <c r="G144" s="18" t="s">
        <v>715</v>
      </c>
      <c r="H144" s="18" t="s">
        <v>713</v>
      </c>
      <c r="I144" s="27">
        <f>май.25!I144+F144-E144</f>
        <v>-1250</v>
      </c>
    </row>
    <row r="145" spans="1:10" x14ac:dyDescent="0.25">
      <c r="A145" s="3"/>
      <c r="B145" s="16">
        <v>133</v>
      </c>
      <c r="C145" s="14"/>
      <c r="D145" s="25"/>
      <c r="E145" s="29">
        <v>1250</v>
      </c>
      <c r="F145" s="80">
        <v>1250</v>
      </c>
      <c r="G145" s="18" t="s">
        <v>716</v>
      </c>
      <c r="H145" s="18" t="s">
        <v>713</v>
      </c>
      <c r="I145" s="27">
        <f>май.25!I145+F145-E145</f>
        <v>-1250</v>
      </c>
    </row>
    <row r="146" spans="1:10" x14ac:dyDescent="0.25">
      <c r="A146" s="1"/>
      <c r="B146" s="16">
        <v>134</v>
      </c>
      <c r="C146" s="14"/>
      <c r="D146" s="25"/>
      <c r="E146" s="59">
        <v>1250</v>
      </c>
      <c r="F146" s="80">
        <v>1250</v>
      </c>
      <c r="G146" s="18" t="s">
        <v>765</v>
      </c>
      <c r="H146" s="18" t="s">
        <v>763</v>
      </c>
      <c r="I146" s="27">
        <f>май.25!I146+F146-E146</f>
        <v>0</v>
      </c>
    </row>
    <row r="147" spans="1:10" x14ac:dyDescent="0.25">
      <c r="A147" s="1"/>
      <c r="B147" s="16">
        <v>135</v>
      </c>
      <c r="C147" s="14"/>
      <c r="D147" s="25"/>
      <c r="E147" s="59"/>
      <c r="F147" s="80"/>
      <c r="G147" s="18"/>
      <c r="H147" s="18"/>
      <c r="I147" s="27">
        <f>май.25!I147+F147-E147</f>
        <v>0</v>
      </c>
    </row>
    <row r="148" spans="1:10" x14ac:dyDescent="0.25">
      <c r="A148" s="1"/>
      <c r="B148" s="16">
        <v>136</v>
      </c>
      <c r="C148" s="14"/>
      <c r="D148" s="25"/>
      <c r="E148" s="29">
        <v>1250</v>
      </c>
      <c r="F148" s="80">
        <v>1250</v>
      </c>
      <c r="G148" s="18" t="s">
        <v>773</v>
      </c>
      <c r="H148" s="18" t="s">
        <v>769</v>
      </c>
      <c r="I148" s="27">
        <f>май.25!I148+F148-E148</f>
        <v>1250</v>
      </c>
    </row>
    <row r="149" spans="1:10" x14ac:dyDescent="0.25">
      <c r="A149" s="1"/>
      <c r="B149" s="16">
        <v>137</v>
      </c>
      <c r="C149" s="14"/>
      <c r="D149" s="25"/>
      <c r="E149" s="59">
        <v>1250</v>
      </c>
      <c r="F149" s="80">
        <v>1250</v>
      </c>
      <c r="G149" s="18" t="s">
        <v>757</v>
      </c>
      <c r="H149" s="18" t="s">
        <v>754</v>
      </c>
      <c r="I149" s="27">
        <f>май.25!I149+F149-E149</f>
        <v>0</v>
      </c>
    </row>
    <row r="150" spans="1:10" x14ac:dyDescent="0.25">
      <c r="A150" s="1"/>
      <c r="B150" s="16">
        <v>138</v>
      </c>
      <c r="C150" s="14"/>
      <c r="D150" s="25"/>
      <c r="E150" s="59">
        <v>1250</v>
      </c>
      <c r="F150" s="80">
        <v>1250</v>
      </c>
      <c r="G150" s="18" t="s">
        <v>684</v>
      </c>
      <c r="H150" s="18" t="s">
        <v>685</v>
      </c>
      <c r="I150" s="27">
        <f>май.25!I150+F150-E150</f>
        <v>-1250</v>
      </c>
    </row>
    <row r="151" spans="1:10" x14ac:dyDescent="0.25">
      <c r="A151" s="1"/>
      <c r="B151" s="16">
        <v>139</v>
      </c>
      <c r="C151" s="14"/>
      <c r="D151" s="25"/>
      <c r="E151" s="29">
        <v>1250</v>
      </c>
      <c r="F151" s="80"/>
      <c r="G151" s="18"/>
      <c r="H151" s="18"/>
      <c r="I151" s="27">
        <f>май.25!I151+F151-E151</f>
        <v>0</v>
      </c>
    </row>
    <row r="152" spans="1:10" x14ac:dyDescent="0.25">
      <c r="A152" s="1"/>
      <c r="B152" s="16">
        <v>140</v>
      </c>
      <c r="C152" s="14"/>
      <c r="D152" s="25"/>
      <c r="E152" s="59">
        <v>1250</v>
      </c>
      <c r="F152" s="80"/>
      <c r="G152" s="18"/>
      <c r="H152" s="18"/>
      <c r="I152" s="27">
        <f>май.25!I152+F152-E152</f>
        <v>-7500</v>
      </c>
      <c r="J152" s="127"/>
    </row>
    <row r="153" spans="1:10" x14ac:dyDescent="0.25">
      <c r="A153" s="1"/>
      <c r="B153" s="16">
        <v>141</v>
      </c>
      <c r="C153" s="14"/>
      <c r="D153" s="25"/>
      <c r="E153" s="59">
        <v>1250</v>
      </c>
      <c r="F153" s="80"/>
      <c r="G153" s="18"/>
      <c r="H153" s="18"/>
      <c r="I153" s="27">
        <f>май.25!I153+F153-E153</f>
        <v>-3750</v>
      </c>
      <c r="J153" s="127"/>
    </row>
    <row r="154" spans="1:10" x14ac:dyDescent="0.25">
      <c r="A154" s="1"/>
      <c r="B154" s="16">
        <v>142</v>
      </c>
      <c r="C154" s="14"/>
      <c r="D154" s="25"/>
      <c r="E154" s="59">
        <v>1250</v>
      </c>
      <c r="F154" s="80">
        <v>3750</v>
      </c>
      <c r="G154" s="18" t="s">
        <v>803</v>
      </c>
      <c r="H154" s="18" t="s">
        <v>804</v>
      </c>
      <c r="I154" s="27">
        <f>май.25!I154+F154-E154</f>
        <v>21250</v>
      </c>
      <c r="J154" s="127"/>
    </row>
    <row r="155" spans="1:10" x14ac:dyDescent="0.25">
      <c r="A155" s="1"/>
      <c r="B155" s="16">
        <v>143</v>
      </c>
      <c r="C155" s="14"/>
      <c r="D155" s="25"/>
      <c r="E155" s="59">
        <v>1250</v>
      </c>
      <c r="F155" s="80">
        <v>1250</v>
      </c>
      <c r="G155" s="18" t="s">
        <v>739</v>
      </c>
      <c r="H155" s="18" t="s">
        <v>736</v>
      </c>
      <c r="I155" s="27">
        <f>май.25!I155+F155-E155</f>
        <v>0</v>
      </c>
      <c r="J155" s="127"/>
    </row>
    <row r="156" spans="1:10" x14ac:dyDescent="0.25">
      <c r="A156" s="1"/>
      <c r="B156" s="16">
        <v>144</v>
      </c>
      <c r="C156" s="14"/>
      <c r="D156" s="25"/>
      <c r="E156" s="59">
        <v>1250</v>
      </c>
      <c r="F156" s="80"/>
      <c r="G156" s="18"/>
      <c r="H156" s="18"/>
      <c r="I156" s="27">
        <f>май.25!I156+F156-E156</f>
        <v>-7500</v>
      </c>
      <c r="J156" s="127"/>
    </row>
    <row r="157" spans="1:10" x14ac:dyDescent="0.25">
      <c r="A157" s="1"/>
      <c r="B157" s="16">
        <v>145</v>
      </c>
      <c r="C157" s="14"/>
      <c r="D157" s="25"/>
      <c r="E157" s="29">
        <v>1250</v>
      </c>
      <c r="F157" s="80">
        <v>1250</v>
      </c>
      <c r="G157" s="18" t="s">
        <v>737</v>
      </c>
      <c r="H157" s="18" t="s">
        <v>736</v>
      </c>
      <c r="I157" s="27">
        <f>май.25!I157+F157-E157</f>
        <v>-1250</v>
      </c>
      <c r="J157" s="127"/>
    </row>
    <row r="158" spans="1:10" x14ac:dyDescent="0.25">
      <c r="A158" s="1"/>
      <c r="B158" s="16">
        <v>146</v>
      </c>
      <c r="C158" s="14"/>
      <c r="D158" s="25"/>
      <c r="E158" s="29">
        <v>1250</v>
      </c>
      <c r="F158" s="80">
        <v>1250</v>
      </c>
      <c r="G158" s="18" t="s">
        <v>519</v>
      </c>
      <c r="H158" s="18" t="s">
        <v>713</v>
      </c>
      <c r="I158" s="27">
        <f>май.25!I158+F158-E158</f>
        <v>18750</v>
      </c>
      <c r="J158" s="127"/>
    </row>
    <row r="159" spans="1:10" x14ac:dyDescent="0.25">
      <c r="A159" s="1"/>
      <c r="B159" s="16">
        <v>147</v>
      </c>
      <c r="C159" s="14"/>
      <c r="D159" s="25"/>
      <c r="E159" s="29">
        <v>1250</v>
      </c>
      <c r="F159" s="80"/>
      <c r="G159" s="18"/>
      <c r="H159" s="18"/>
      <c r="I159" s="27">
        <f>май.25!I159+F159-E159</f>
        <v>17500</v>
      </c>
      <c r="J159" s="127"/>
    </row>
    <row r="160" spans="1:10" x14ac:dyDescent="0.25">
      <c r="A160" s="1"/>
      <c r="B160" s="16">
        <v>148</v>
      </c>
      <c r="C160" s="14"/>
      <c r="D160" s="25"/>
      <c r="E160" s="59">
        <v>1250</v>
      </c>
      <c r="F160" s="80">
        <v>1250</v>
      </c>
      <c r="G160" s="18" t="s">
        <v>751</v>
      </c>
      <c r="H160" s="18" t="s">
        <v>736</v>
      </c>
      <c r="I160" s="27">
        <f>май.25!I160+F160-E160</f>
        <v>-2</v>
      </c>
      <c r="J160" s="127"/>
    </row>
    <row r="161" spans="1:10" x14ac:dyDescent="0.25">
      <c r="A161" s="1"/>
      <c r="B161" s="16">
        <v>149</v>
      </c>
      <c r="C161" s="14"/>
      <c r="D161" s="25"/>
      <c r="E161" s="59">
        <v>1250</v>
      </c>
      <c r="F161" s="80"/>
      <c r="G161" s="18"/>
      <c r="H161" s="18"/>
      <c r="I161" s="27">
        <f>май.25!I161+F161-E161</f>
        <v>-3750</v>
      </c>
      <c r="J161" s="127"/>
    </row>
    <row r="162" spans="1:10" x14ac:dyDescent="0.25">
      <c r="A162" s="1"/>
      <c r="B162" s="16">
        <v>150</v>
      </c>
      <c r="C162" s="14"/>
      <c r="D162" s="25"/>
      <c r="E162" s="59">
        <v>1250</v>
      </c>
      <c r="F162" s="80"/>
      <c r="G162" s="18"/>
      <c r="H162" s="18"/>
      <c r="I162" s="27">
        <f>май.25!I162+F162-E162</f>
        <v>-2500</v>
      </c>
    </row>
    <row r="163" spans="1:10" x14ac:dyDescent="0.25">
      <c r="A163" s="1"/>
      <c r="B163" s="16">
        <v>151</v>
      </c>
      <c r="C163" s="14"/>
      <c r="D163" s="25"/>
      <c r="E163" s="59">
        <v>1250</v>
      </c>
      <c r="F163" s="80"/>
      <c r="G163" s="18"/>
      <c r="H163" s="18"/>
      <c r="I163" s="27">
        <f>май.25!I163+F163-E163</f>
        <v>-1250</v>
      </c>
    </row>
    <row r="164" spans="1:10" x14ac:dyDescent="0.25">
      <c r="A164" s="1"/>
      <c r="B164" s="16">
        <v>152</v>
      </c>
      <c r="C164" s="14"/>
      <c r="D164" s="25"/>
      <c r="E164" s="59">
        <v>1250</v>
      </c>
      <c r="F164" s="80"/>
      <c r="G164" s="18"/>
      <c r="H164" s="18"/>
      <c r="I164" s="27">
        <f>май.25!I164+F164-E164</f>
        <v>0</v>
      </c>
    </row>
    <row r="165" spans="1:10" x14ac:dyDescent="0.25">
      <c r="A165" s="1"/>
      <c r="B165" s="16">
        <v>153</v>
      </c>
      <c r="C165" s="14"/>
      <c r="D165" s="25"/>
      <c r="E165" s="29">
        <v>1250</v>
      </c>
      <c r="F165" s="80">
        <v>7500</v>
      </c>
      <c r="G165" s="18" t="s">
        <v>761</v>
      </c>
      <c r="H165" s="18" t="s">
        <v>754</v>
      </c>
      <c r="I165" s="27">
        <f>май.25!I165+F165-E165</f>
        <v>7500</v>
      </c>
    </row>
    <row r="166" spans="1:10" x14ac:dyDescent="0.25">
      <c r="A166" s="1"/>
      <c r="B166" s="16">
        <v>154</v>
      </c>
      <c r="C166" s="14"/>
      <c r="D166" s="25"/>
      <c r="E166" s="29">
        <v>1250</v>
      </c>
      <c r="F166" s="80"/>
      <c r="G166" s="18"/>
      <c r="H166" s="18"/>
      <c r="I166" s="27">
        <f>май.25!I166+F166-E166</f>
        <v>0</v>
      </c>
    </row>
    <row r="167" spans="1:10" x14ac:dyDescent="0.25">
      <c r="A167" s="1"/>
      <c r="B167" s="16">
        <v>155</v>
      </c>
      <c r="C167" s="14"/>
      <c r="D167" s="25"/>
      <c r="E167" s="59"/>
      <c r="F167" s="80"/>
      <c r="G167" s="18"/>
      <c r="H167" s="18"/>
      <c r="I167" s="27">
        <f>май.25!I167+F167-E167</f>
        <v>0</v>
      </c>
    </row>
    <row r="168" spans="1:10" x14ac:dyDescent="0.25">
      <c r="A168" s="1"/>
      <c r="B168" s="16">
        <v>156</v>
      </c>
      <c r="C168" s="14"/>
      <c r="D168" s="25"/>
      <c r="E168" s="59"/>
      <c r="F168" s="80"/>
      <c r="G168" s="18"/>
      <c r="H168" s="18"/>
      <c r="I168" s="27">
        <f>май.25!I168+F168-E168</f>
        <v>0</v>
      </c>
    </row>
    <row r="169" spans="1:10" x14ac:dyDescent="0.25">
      <c r="A169" s="1"/>
      <c r="B169" s="16">
        <v>157</v>
      </c>
      <c r="C169" s="14"/>
      <c r="D169" s="25"/>
      <c r="E169" s="29"/>
      <c r="F169" s="80"/>
      <c r="G169" s="18"/>
      <c r="H169" s="18"/>
      <c r="I169" s="27">
        <f>май.25!I169+F169-E169</f>
        <v>0</v>
      </c>
    </row>
    <row r="170" spans="1:10" x14ac:dyDescent="0.25">
      <c r="A170" s="1"/>
      <c r="B170" s="16">
        <v>158</v>
      </c>
      <c r="C170" s="14"/>
      <c r="D170" s="25"/>
      <c r="E170" s="29"/>
      <c r="F170" s="80"/>
      <c r="G170" s="18"/>
      <c r="H170" s="18"/>
      <c r="I170" s="27">
        <f>май.25!I170+F170-E170</f>
        <v>0</v>
      </c>
    </row>
    <row r="171" spans="1:10" x14ac:dyDescent="0.25">
      <c r="A171" s="15"/>
      <c r="B171" s="16">
        <v>159</v>
      </c>
      <c r="C171" s="14"/>
      <c r="D171" s="25"/>
      <c r="E171" s="29">
        <v>1250</v>
      </c>
      <c r="F171" s="80"/>
      <c r="G171" s="18"/>
      <c r="H171" s="18"/>
      <c r="I171" s="27">
        <f>май.25!I171+F171-E171</f>
        <v>0</v>
      </c>
    </row>
    <row r="172" spans="1:10" x14ac:dyDescent="0.25">
      <c r="A172" s="1"/>
      <c r="B172" s="16">
        <v>160</v>
      </c>
      <c r="C172" s="14"/>
      <c r="D172" s="25"/>
      <c r="E172" s="29">
        <v>1250</v>
      </c>
      <c r="F172" s="80"/>
      <c r="G172" s="18"/>
      <c r="H172" s="18"/>
      <c r="I172" s="27">
        <f>май.25!I172+F172-E172</f>
        <v>-3750</v>
      </c>
    </row>
    <row r="173" spans="1:10" x14ac:dyDescent="0.25">
      <c r="A173" s="1"/>
      <c r="B173" s="16">
        <v>161</v>
      </c>
      <c r="C173" s="14"/>
      <c r="D173" s="25"/>
      <c r="E173" s="29">
        <v>1250</v>
      </c>
      <c r="F173" s="80"/>
      <c r="G173" s="18"/>
      <c r="H173" s="18"/>
      <c r="I173" s="27">
        <f>май.25!I173+F173-E173</f>
        <v>-750</v>
      </c>
    </row>
    <row r="174" spans="1:10" x14ac:dyDescent="0.25">
      <c r="A174" s="1"/>
      <c r="B174" s="16">
        <v>162</v>
      </c>
      <c r="C174" s="14"/>
      <c r="D174" s="25"/>
      <c r="E174" s="29">
        <v>1250</v>
      </c>
      <c r="F174" s="80"/>
      <c r="G174" s="18"/>
      <c r="H174" s="18"/>
      <c r="I174" s="27">
        <f>май.25!I174+F174-E174</f>
        <v>-1250</v>
      </c>
    </row>
    <row r="175" spans="1:10" x14ac:dyDescent="0.25">
      <c r="A175" s="1"/>
      <c r="B175" s="16">
        <v>163</v>
      </c>
      <c r="C175" s="14"/>
      <c r="D175" s="25"/>
      <c r="E175" s="29">
        <v>1250</v>
      </c>
      <c r="F175" s="80"/>
      <c r="G175" s="18"/>
      <c r="H175" s="18"/>
      <c r="I175" s="27">
        <f>май.25!I175+F175-E175</f>
        <v>-7500</v>
      </c>
    </row>
    <row r="176" spans="1:10" x14ac:dyDescent="0.25">
      <c r="A176" s="1"/>
      <c r="B176" s="16">
        <v>164</v>
      </c>
      <c r="C176" s="60"/>
      <c r="D176" s="25"/>
      <c r="E176" s="29">
        <v>1250</v>
      </c>
      <c r="F176" s="80"/>
      <c r="G176" s="18"/>
      <c r="H176" s="18"/>
      <c r="I176" s="27">
        <f>май.25!I176+F176-E176</f>
        <v>1000</v>
      </c>
    </row>
    <row r="177" spans="1:9" x14ac:dyDescent="0.25">
      <c r="A177" s="1"/>
      <c r="B177" s="16">
        <v>165</v>
      </c>
      <c r="C177" s="14"/>
      <c r="D177" s="25"/>
      <c r="E177" s="29">
        <v>1250</v>
      </c>
      <c r="F177" s="80"/>
      <c r="G177" s="18"/>
      <c r="H177" s="18"/>
      <c r="I177" s="27">
        <f>май.25!I177+F177-E177</f>
        <v>-7500</v>
      </c>
    </row>
    <row r="178" spans="1:9" x14ac:dyDescent="0.25">
      <c r="A178" s="1"/>
      <c r="B178" s="16">
        <v>166</v>
      </c>
      <c r="C178" s="14"/>
      <c r="D178" s="25"/>
      <c r="E178" s="29">
        <v>1250</v>
      </c>
      <c r="F178" s="80"/>
      <c r="G178" s="18"/>
      <c r="H178" s="18"/>
      <c r="I178" s="27">
        <f>май.25!I178+F178-E178</f>
        <v>-2500</v>
      </c>
    </row>
    <row r="179" spans="1:9" x14ac:dyDescent="0.25">
      <c r="A179" s="1"/>
      <c r="B179" s="16">
        <v>167</v>
      </c>
      <c r="C179" s="14"/>
      <c r="D179" s="25"/>
      <c r="E179" s="29">
        <v>1250</v>
      </c>
      <c r="F179" s="80">
        <v>2500</v>
      </c>
      <c r="G179" s="18" t="s">
        <v>795</v>
      </c>
      <c r="H179" s="18" t="s">
        <v>794</v>
      </c>
      <c r="I179" s="27">
        <f>май.25!I179+F179-E179</f>
        <v>2500</v>
      </c>
    </row>
    <row r="180" spans="1:9" x14ac:dyDescent="0.25">
      <c r="A180" s="1"/>
      <c r="B180" s="16">
        <v>168</v>
      </c>
      <c r="C180" s="14"/>
      <c r="D180" s="25"/>
      <c r="E180" s="29">
        <v>1250</v>
      </c>
      <c r="F180" s="80"/>
      <c r="G180" s="18"/>
      <c r="H180" s="18"/>
      <c r="I180" s="27">
        <f>май.25!I180+F180-E180</f>
        <v>-2500</v>
      </c>
    </row>
    <row r="181" spans="1:9" x14ac:dyDescent="0.25">
      <c r="A181" s="1"/>
      <c r="B181" s="16">
        <v>169</v>
      </c>
      <c r="C181" s="14"/>
      <c r="D181" s="25"/>
      <c r="E181" s="29">
        <v>1250</v>
      </c>
      <c r="F181" s="80"/>
      <c r="G181" s="18"/>
      <c r="H181" s="18"/>
      <c r="I181" s="27">
        <f>май.25!I181+F181-E181</f>
        <v>11250</v>
      </c>
    </row>
    <row r="182" spans="1:9" x14ac:dyDescent="0.25">
      <c r="A182" s="15"/>
      <c r="B182" s="16">
        <v>170</v>
      </c>
      <c r="C182" s="14"/>
      <c r="D182" s="25"/>
      <c r="E182" s="29">
        <v>1250</v>
      </c>
      <c r="F182" s="80"/>
      <c r="G182" s="18"/>
      <c r="H182" s="18"/>
      <c r="I182" s="27">
        <f>май.25!I182+F182-E182</f>
        <v>-7500</v>
      </c>
    </row>
    <row r="183" spans="1:9" x14ac:dyDescent="0.25">
      <c r="A183" s="1"/>
      <c r="B183" s="16">
        <v>171</v>
      </c>
      <c r="C183" s="14"/>
      <c r="D183" s="25"/>
      <c r="E183" s="29">
        <v>1250</v>
      </c>
      <c r="F183" s="80"/>
      <c r="G183" s="18"/>
      <c r="H183" s="18"/>
      <c r="I183" s="27">
        <f>май.25!I183+F183-E183</f>
        <v>-2500</v>
      </c>
    </row>
    <row r="184" spans="1:9" x14ac:dyDescent="0.25">
      <c r="A184" s="1"/>
      <c r="B184" s="16">
        <v>172</v>
      </c>
      <c r="C184" s="14"/>
      <c r="D184" s="25"/>
      <c r="E184" s="29">
        <v>1250</v>
      </c>
      <c r="F184" s="80">
        <v>1250</v>
      </c>
      <c r="G184" s="18" t="s">
        <v>774</v>
      </c>
      <c r="H184" s="18" t="s">
        <v>769</v>
      </c>
      <c r="I184" s="27">
        <f>май.25!I184+F184-E184</f>
        <v>-3750</v>
      </c>
    </row>
    <row r="185" spans="1:9" x14ac:dyDescent="0.25">
      <c r="A185" s="1"/>
      <c r="B185" s="16">
        <v>173</v>
      </c>
      <c r="C185" s="45"/>
      <c r="D185" s="40"/>
      <c r="E185" s="29">
        <v>1250</v>
      </c>
      <c r="F185" s="80">
        <v>5000</v>
      </c>
      <c r="G185" s="18" t="s">
        <v>731</v>
      </c>
      <c r="H185" s="18" t="s">
        <v>732</v>
      </c>
      <c r="I185" s="27">
        <f>май.25!I185+F185-E185</f>
        <v>0</v>
      </c>
    </row>
    <row r="186" spans="1:9" x14ac:dyDescent="0.25">
      <c r="A186" s="1"/>
      <c r="B186" s="16">
        <v>174</v>
      </c>
      <c r="C186" s="14"/>
      <c r="D186" s="25"/>
      <c r="E186" s="29"/>
      <c r="F186" s="80"/>
      <c r="G186" s="18"/>
      <c r="H186" s="18"/>
      <c r="I186" s="27">
        <f>май.25!I186+F186-E186</f>
        <v>0</v>
      </c>
    </row>
    <row r="187" spans="1:9" x14ac:dyDescent="0.25">
      <c r="A187" s="1"/>
      <c r="B187" s="16">
        <v>175</v>
      </c>
      <c r="C187" s="14"/>
      <c r="D187" s="25"/>
      <c r="E187" s="29">
        <v>1250</v>
      </c>
      <c r="F187" s="80">
        <v>500</v>
      </c>
      <c r="G187" s="18" t="s">
        <v>805</v>
      </c>
      <c r="H187" s="18" t="s">
        <v>806</v>
      </c>
      <c r="I187" s="27">
        <f>май.25!I187+F187-E187</f>
        <v>-6000</v>
      </c>
    </row>
    <row r="188" spans="1:9" x14ac:dyDescent="0.25">
      <c r="A188" s="1"/>
      <c r="B188" s="16">
        <v>176</v>
      </c>
      <c r="C188" s="14"/>
      <c r="D188" s="25"/>
      <c r="E188" s="29"/>
      <c r="F188" s="80"/>
      <c r="G188" s="18"/>
      <c r="H188" s="18"/>
      <c r="I188" s="27">
        <f>май.25!I188+F188-E188</f>
        <v>0</v>
      </c>
    </row>
    <row r="189" spans="1:9" x14ac:dyDescent="0.25">
      <c r="A189" s="1"/>
      <c r="B189" s="16">
        <v>177</v>
      </c>
      <c r="C189" s="14"/>
      <c r="D189" s="25"/>
      <c r="E189" s="29"/>
      <c r="F189" s="80"/>
      <c r="G189" s="18"/>
      <c r="H189" s="18"/>
      <c r="I189" s="27">
        <f>май.25!I189+F189-E189</f>
        <v>0</v>
      </c>
    </row>
    <row r="190" spans="1:9" x14ac:dyDescent="0.25">
      <c r="A190" s="1"/>
      <c r="B190" s="16">
        <v>178</v>
      </c>
      <c r="C190" s="14"/>
      <c r="D190" s="25"/>
      <c r="E190" s="29"/>
      <c r="F190" s="80"/>
      <c r="G190" s="18"/>
      <c r="H190" s="18"/>
      <c r="I190" s="27">
        <f>май.25!I190+F190-E190</f>
        <v>0</v>
      </c>
    </row>
    <row r="191" spans="1:9" x14ac:dyDescent="0.25">
      <c r="A191" s="1"/>
      <c r="B191" s="16">
        <v>179</v>
      </c>
      <c r="C191" s="14"/>
      <c r="D191" s="25"/>
      <c r="E191" s="29"/>
      <c r="F191" s="80"/>
      <c r="G191" s="18"/>
      <c r="H191" s="18"/>
      <c r="I191" s="27">
        <f>май.25!I191+F191-E191</f>
        <v>0</v>
      </c>
    </row>
    <row r="192" spans="1:9" x14ac:dyDescent="0.25">
      <c r="A192" s="1"/>
      <c r="B192" s="16">
        <v>180</v>
      </c>
      <c r="C192" s="14"/>
      <c r="D192" s="25"/>
      <c r="E192" s="29">
        <v>1250</v>
      </c>
      <c r="F192" s="80">
        <v>1250</v>
      </c>
      <c r="G192" s="18" t="s">
        <v>738</v>
      </c>
      <c r="H192" s="18" t="s">
        <v>736</v>
      </c>
      <c r="I192" s="27">
        <f>май.25!I192+F192-E192</f>
        <v>0</v>
      </c>
    </row>
    <row r="193" spans="1:9" x14ac:dyDescent="0.25">
      <c r="A193" s="1"/>
      <c r="B193" s="16">
        <v>181</v>
      </c>
      <c r="C193" s="14"/>
      <c r="D193" s="25"/>
      <c r="E193" s="29">
        <v>1250</v>
      </c>
      <c r="F193" s="80">
        <v>1250</v>
      </c>
      <c r="G193" s="18" t="s">
        <v>746</v>
      </c>
      <c r="H193" s="18" t="s">
        <v>736</v>
      </c>
      <c r="I193" s="27">
        <f>май.25!I193+F193-E193</f>
        <v>0</v>
      </c>
    </row>
    <row r="194" spans="1:9" x14ac:dyDescent="0.25">
      <c r="A194" s="1"/>
      <c r="B194" s="16">
        <v>182</v>
      </c>
      <c r="C194" s="14"/>
      <c r="D194" s="25"/>
      <c r="E194" s="29">
        <v>1250</v>
      </c>
      <c r="F194" s="80"/>
      <c r="G194" s="18"/>
      <c r="H194" s="18"/>
      <c r="I194" s="27">
        <f>май.25!I194+F194-E194</f>
        <v>-7500</v>
      </c>
    </row>
    <row r="195" spans="1:9" x14ac:dyDescent="0.25">
      <c r="A195" s="1"/>
      <c r="B195" s="16">
        <v>183</v>
      </c>
      <c r="C195" s="14"/>
      <c r="D195" s="25"/>
      <c r="E195" s="29">
        <v>1250</v>
      </c>
      <c r="F195" s="80"/>
      <c r="G195" s="18"/>
      <c r="H195" s="18"/>
      <c r="I195" s="27">
        <f>май.25!I195+F195-E195</f>
        <v>-2500</v>
      </c>
    </row>
    <row r="196" spans="1:9" x14ac:dyDescent="0.25">
      <c r="A196" s="1"/>
      <c r="B196" s="16">
        <v>184</v>
      </c>
      <c r="C196" s="14"/>
      <c r="D196" s="25"/>
      <c r="E196" s="29">
        <v>1250</v>
      </c>
      <c r="F196" s="80"/>
      <c r="G196" s="18"/>
      <c r="H196" s="18"/>
      <c r="I196" s="27">
        <f>май.25!I196+F196-E196</f>
        <v>-7500</v>
      </c>
    </row>
    <row r="197" spans="1:9" x14ac:dyDescent="0.25">
      <c r="A197" s="15"/>
      <c r="B197" s="16">
        <v>185</v>
      </c>
      <c r="C197" s="14"/>
      <c r="D197" s="25"/>
      <c r="E197" s="29">
        <v>1250</v>
      </c>
      <c r="F197" s="80">
        <v>1250</v>
      </c>
      <c r="G197" s="18" t="s">
        <v>700</v>
      </c>
      <c r="H197" s="18" t="s">
        <v>696</v>
      </c>
      <c r="I197" s="27">
        <f>май.25!I197+F197-E197</f>
        <v>0</v>
      </c>
    </row>
    <row r="198" spans="1:9" x14ac:dyDescent="0.25">
      <c r="A198" s="1"/>
      <c r="B198" s="16">
        <v>186</v>
      </c>
      <c r="C198" s="14"/>
      <c r="D198" s="25"/>
      <c r="E198" s="29">
        <v>1250</v>
      </c>
      <c r="F198" s="80">
        <v>1250</v>
      </c>
      <c r="G198" s="18" t="s">
        <v>771</v>
      </c>
      <c r="H198" s="18" t="s">
        <v>769</v>
      </c>
      <c r="I198" s="27">
        <f>май.25!I198+F198-E198</f>
        <v>-1250</v>
      </c>
    </row>
    <row r="199" spans="1:9" x14ac:dyDescent="0.25">
      <c r="A199" s="1"/>
      <c r="B199" s="16">
        <v>187</v>
      </c>
      <c r="C199" s="14"/>
      <c r="D199" s="25"/>
      <c r="E199" s="29">
        <v>1250</v>
      </c>
      <c r="F199" s="80">
        <v>1250</v>
      </c>
      <c r="G199" s="18" t="s">
        <v>826</v>
      </c>
      <c r="H199" s="18" t="s">
        <v>827</v>
      </c>
      <c r="I199" s="27">
        <f>май.25!I199+F199-E199</f>
        <v>0</v>
      </c>
    </row>
    <row r="200" spans="1:9" x14ac:dyDescent="0.25">
      <c r="A200" s="1"/>
      <c r="B200" s="16">
        <v>188</v>
      </c>
      <c r="C200" s="14"/>
      <c r="D200" s="25"/>
      <c r="E200" s="29">
        <v>1250</v>
      </c>
      <c r="F200" s="80"/>
      <c r="G200" s="18"/>
      <c r="H200" s="18"/>
      <c r="I200" s="27">
        <f>май.25!I200+F200-E200</f>
        <v>-1250</v>
      </c>
    </row>
    <row r="201" spans="1:9" x14ac:dyDescent="0.25">
      <c r="A201" s="1"/>
      <c r="B201" s="16">
        <v>189</v>
      </c>
      <c r="C201" s="14"/>
      <c r="D201" s="25"/>
      <c r="E201" s="29">
        <v>1250</v>
      </c>
      <c r="F201" s="80"/>
      <c r="G201" s="18"/>
      <c r="H201" s="18"/>
      <c r="I201" s="27">
        <f>май.25!I201+F201-E201</f>
        <v>-7500</v>
      </c>
    </row>
    <row r="202" spans="1:9" x14ac:dyDescent="0.25">
      <c r="A202" s="1"/>
      <c r="B202" s="16">
        <v>190</v>
      </c>
      <c r="C202" s="14"/>
      <c r="D202" s="25"/>
      <c r="E202" s="29">
        <v>1250</v>
      </c>
      <c r="F202" s="80"/>
      <c r="G202" s="18"/>
      <c r="H202" s="18"/>
      <c r="I202" s="27">
        <f>май.25!I202+F202-E202</f>
        <v>5000</v>
      </c>
    </row>
    <row r="203" spans="1:9" x14ac:dyDescent="0.25">
      <c r="A203" s="1"/>
      <c r="B203" s="16">
        <v>191</v>
      </c>
      <c r="C203" s="14"/>
      <c r="D203" s="25"/>
      <c r="E203" s="29">
        <v>1250</v>
      </c>
      <c r="F203" s="80">
        <v>1250</v>
      </c>
      <c r="G203" s="18" t="s">
        <v>704</v>
      </c>
      <c r="H203" s="18" t="s">
        <v>703</v>
      </c>
      <c r="I203" s="27">
        <f>май.25!I203+F203-E203</f>
        <v>-1250</v>
      </c>
    </row>
    <row r="204" spans="1:9" x14ac:dyDescent="0.25">
      <c r="A204" s="1"/>
      <c r="B204" s="16">
        <v>192</v>
      </c>
      <c r="C204" s="14"/>
      <c r="D204" s="25"/>
      <c r="E204" s="29">
        <v>1250</v>
      </c>
      <c r="F204" s="80">
        <v>1250</v>
      </c>
      <c r="G204" s="18" t="s">
        <v>709</v>
      </c>
      <c r="H204" s="18" t="s">
        <v>703</v>
      </c>
      <c r="I204" s="27">
        <f>май.25!I204+F204-E204</f>
        <v>-1250</v>
      </c>
    </row>
    <row r="205" spans="1:9" x14ac:dyDescent="0.25">
      <c r="A205" s="1"/>
      <c r="B205" s="16" t="s">
        <v>37</v>
      </c>
      <c r="C205" s="14"/>
      <c r="D205" s="25"/>
      <c r="E205" s="29">
        <v>1250</v>
      </c>
      <c r="F205" s="80"/>
      <c r="G205" s="18"/>
      <c r="H205" s="18"/>
      <c r="I205" s="27">
        <f>май.25!I205+F205-E205</f>
        <v>-7500</v>
      </c>
    </row>
    <row r="206" spans="1:9" x14ac:dyDescent="0.25">
      <c r="A206" s="1"/>
      <c r="B206" s="16">
        <v>193</v>
      </c>
      <c r="C206" s="14"/>
      <c r="D206" s="25"/>
      <c r="E206" s="29">
        <v>1250</v>
      </c>
      <c r="F206" s="80">
        <v>1500</v>
      </c>
      <c r="G206" s="18" t="s">
        <v>790</v>
      </c>
      <c r="H206" s="18" t="s">
        <v>788</v>
      </c>
      <c r="I206" s="27">
        <f>май.25!I206+F206-E206</f>
        <v>0</v>
      </c>
    </row>
    <row r="207" spans="1:9" x14ac:dyDescent="0.25">
      <c r="A207" s="1"/>
      <c r="B207" s="16">
        <v>194</v>
      </c>
      <c r="C207" s="66"/>
      <c r="D207" s="25"/>
      <c r="E207" s="29">
        <v>1250</v>
      </c>
      <c r="F207" s="80">
        <v>13750</v>
      </c>
      <c r="G207" s="18" t="s">
        <v>833</v>
      </c>
      <c r="H207" s="18" t="s">
        <v>827</v>
      </c>
      <c r="I207" s="27">
        <f>май.25!I207+F207-E207</f>
        <v>21250</v>
      </c>
    </row>
    <row r="208" spans="1:9" x14ac:dyDescent="0.25">
      <c r="A208" s="15"/>
      <c r="B208" s="16">
        <v>195</v>
      </c>
      <c r="C208" s="14"/>
      <c r="D208" s="25"/>
      <c r="E208" s="29">
        <v>1250</v>
      </c>
      <c r="F208" s="80">
        <v>2500</v>
      </c>
      <c r="G208" s="18" t="s">
        <v>748</v>
      </c>
      <c r="H208" s="18" t="s">
        <v>736</v>
      </c>
      <c r="I208" s="27">
        <f>май.25!I208+F208-E208</f>
        <v>-1250</v>
      </c>
    </row>
    <row r="209" spans="1:10" x14ac:dyDescent="0.25">
      <c r="A209" s="1"/>
      <c r="B209" s="16">
        <v>196</v>
      </c>
      <c r="C209" s="45"/>
      <c r="D209" s="25"/>
      <c r="E209" s="29"/>
      <c r="F209" s="80"/>
      <c r="G209" s="18"/>
      <c r="H209" s="18"/>
      <c r="I209" s="27">
        <f>май.25!I209+F209-E209</f>
        <v>0</v>
      </c>
    </row>
    <row r="210" spans="1:10" x14ac:dyDescent="0.25">
      <c r="A210" s="1"/>
      <c r="B210" s="16">
        <v>197</v>
      </c>
      <c r="C210" s="14"/>
      <c r="D210" s="25"/>
      <c r="E210" s="29">
        <v>1250</v>
      </c>
      <c r="F210" s="80">
        <v>1250</v>
      </c>
      <c r="G210" s="18" t="s">
        <v>691</v>
      </c>
      <c r="H210" s="18" t="s">
        <v>687</v>
      </c>
      <c r="I210" s="27">
        <f>май.25!I210+F210-E210</f>
        <v>0</v>
      </c>
    </row>
    <row r="211" spans="1:10" x14ac:dyDescent="0.25">
      <c r="A211" s="1"/>
      <c r="B211" s="16">
        <v>198</v>
      </c>
      <c r="C211" s="14"/>
      <c r="D211" s="25"/>
      <c r="E211" s="29">
        <v>1250</v>
      </c>
      <c r="F211" s="80"/>
      <c r="G211" s="18"/>
      <c r="H211" s="18"/>
      <c r="I211" s="27">
        <f>май.25!I211+F211-E211</f>
        <v>-7500</v>
      </c>
    </row>
    <row r="212" spans="1:10" x14ac:dyDescent="0.25">
      <c r="A212" s="1"/>
      <c r="B212" s="16">
        <v>199</v>
      </c>
      <c r="C212" s="14"/>
      <c r="D212" s="25"/>
      <c r="E212" s="29">
        <v>1250</v>
      </c>
      <c r="F212" s="80">
        <v>1250</v>
      </c>
      <c r="G212" s="18" t="s">
        <v>743</v>
      </c>
      <c r="H212" s="18" t="s">
        <v>736</v>
      </c>
      <c r="I212" s="27">
        <f>май.25!I212+F212-E212</f>
        <v>1250</v>
      </c>
    </row>
    <row r="213" spans="1:10" x14ac:dyDescent="0.25">
      <c r="A213" s="1"/>
      <c r="B213" s="16">
        <v>200</v>
      </c>
      <c r="C213" s="14"/>
      <c r="D213" s="25"/>
      <c r="E213" s="29">
        <v>1250</v>
      </c>
      <c r="F213" s="80">
        <v>1250</v>
      </c>
      <c r="G213" s="18" t="s">
        <v>817</v>
      </c>
      <c r="H213" s="18" t="s">
        <v>816</v>
      </c>
      <c r="I213" s="27">
        <f>май.25!I213+F213-E213</f>
        <v>1250</v>
      </c>
    </row>
    <row r="214" spans="1:10" x14ac:dyDescent="0.25">
      <c r="A214" s="1"/>
      <c r="B214" s="16">
        <v>201</v>
      </c>
      <c r="C214" s="14"/>
      <c r="D214" s="25"/>
      <c r="E214" s="29">
        <v>1250</v>
      </c>
      <c r="F214" s="80"/>
      <c r="G214" s="18"/>
      <c r="H214" s="18"/>
      <c r="I214" s="27">
        <f>май.25!I214+F214-E214</f>
        <v>-3750</v>
      </c>
    </row>
    <row r="215" spans="1:10" x14ac:dyDescent="0.25">
      <c r="A215" s="1"/>
      <c r="B215" s="16">
        <v>202</v>
      </c>
      <c r="C215" s="14"/>
      <c r="D215" s="25"/>
      <c r="E215" s="29">
        <v>1250</v>
      </c>
      <c r="F215" s="80"/>
      <c r="G215" s="18"/>
      <c r="H215" s="18"/>
      <c r="I215" s="27">
        <f>май.25!I215+F215-E215</f>
        <v>-2500</v>
      </c>
      <c r="J215" s="17" t="s">
        <v>53</v>
      </c>
    </row>
    <row r="216" spans="1:10" x14ac:dyDescent="0.25">
      <c r="A216" s="1"/>
      <c r="B216" s="16">
        <v>203</v>
      </c>
      <c r="C216" s="14"/>
      <c r="D216" s="25"/>
      <c r="E216" s="29">
        <v>1250</v>
      </c>
      <c r="F216" s="80">
        <v>1200</v>
      </c>
      <c r="G216" s="18" t="s">
        <v>753</v>
      </c>
      <c r="H216" s="18" t="s">
        <v>754</v>
      </c>
      <c r="I216" s="27">
        <f>май.25!I216+F216-E216</f>
        <v>-300</v>
      </c>
    </row>
    <row r="217" spans="1:10" x14ac:dyDescent="0.25">
      <c r="A217" s="1"/>
      <c r="B217" s="16">
        <v>204</v>
      </c>
      <c r="C217" s="14"/>
      <c r="D217" s="25"/>
      <c r="E217" s="29">
        <v>1250</v>
      </c>
      <c r="F217" s="80"/>
      <c r="G217" s="18"/>
      <c r="H217" s="18"/>
      <c r="I217" s="27">
        <f>май.25!I217+F217-E217</f>
        <v>-7500</v>
      </c>
    </row>
    <row r="218" spans="1:10" x14ac:dyDescent="0.25">
      <c r="A218" s="1"/>
      <c r="B218" s="16">
        <v>205</v>
      </c>
      <c r="C218" s="14"/>
      <c r="D218" s="25"/>
      <c r="E218" s="29">
        <v>1250</v>
      </c>
      <c r="F218" s="80"/>
      <c r="G218" s="18"/>
      <c r="H218" s="18"/>
      <c r="I218" s="27">
        <f>май.25!I218+F218-E218</f>
        <v>-2300</v>
      </c>
    </row>
    <row r="219" spans="1:10" x14ac:dyDescent="0.25">
      <c r="A219" s="1"/>
      <c r="B219" s="16">
        <v>206</v>
      </c>
      <c r="C219" s="14"/>
      <c r="D219" s="25"/>
      <c r="E219" s="29">
        <v>1250</v>
      </c>
      <c r="F219" s="80"/>
      <c r="G219" s="18"/>
      <c r="H219" s="18"/>
      <c r="I219" s="27">
        <f>май.25!I219+F219-E219</f>
        <v>-7500</v>
      </c>
    </row>
    <row r="220" spans="1:10" x14ac:dyDescent="0.25">
      <c r="A220" s="1"/>
      <c r="B220" s="16">
        <v>207</v>
      </c>
      <c r="C220" s="14"/>
      <c r="D220" s="25"/>
      <c r="E220" s="29">
        <v>1250</v>
      </c>
      <c r="F220" s="80"/>
      <c r="G220" s="18"/>
      <c r="H220" s="18"/>
      <c r="I220" s="27">
        <f>май.25!I220+F220-E220</f>
        <v>-7500</v>
      </c>
    </row>
    <row r="221" spans="1:10" x14ac:dyDescent="0.25">
      <c r="A221" s="1"/>
      <c r="B221" s="16">
        <v>208</v>
      </c>
      <c r="C221" s="14"/>
      <c r="D221" s="25"/>
      <c r="E221" s="29">
        <v>1250</v>
      </c>
      <c r="F221" s="80">
        <v>1250</v>
      </c>
      <c r="G221" s="18" t="s">
        <v>822</v>
      </c>
      <c r="H221" s="18" t="s">
        <v>823</v>
      </c>
      <c r="I221" s="27">
        <f>май.25!I221+F221-E221</f>
        <v>0</v>
      </c>
    </row>
    <row r="222" spans="1:10" x14ac:dyDescent="0.25">
      <c r="A222" s="1"/>
      <c r="B222" s="16">
        <v>209</v>
      </c>
      <c r="C222" s="14"/>
      <c r="D222" s="25"/>
      <c r="E222" s="29">
        <v>1250</v>
      </c>
      <c r="F222" s="80"/>
      <c r="G222" s="18"/>
      <c r="H222" s="18"/>
      <c r="I222" s="27">
        <f>май.25!I222+F222-E222</f>
        <v>-2500</v>
      </c>
    </row>
    <row r="223" spans="1:10" x14ac:dyDescent="0.25">
      <c r="A223" s="1"/>
      <c r="B223" s="25" t="s">
        <v>25</v>
      </c>
      <c r="C223" s="64"/>
      <c r="D223" s="25"/>
      <c r="E223" s="29">
        <v>1250</v>
      </c>
      <c r="F223" s="80">
        <v>2500</v>
      </c>
      <c r="G223" s="18" t="s">
        <v>793</v>
      </c>
      <c r="H223" s="18" t="s">
        <v>794</v>
      </c>
      <c r="I223" s="27">
        <f>май.25!I223+F223-E223</f>
        <v>-1200</v>
      </c>
    </row>
    <row r="224" spans="1:10" x14ac:dyDescent="0.25">
      <c r="A224" s="15"/>
      <c r="B224" s="16">
        <v>210</v>
      </c>
      <c r="C224" s="64"/>
      <c r="D224" s="25"/>
      <c r="E224" s="29">
        <v>1250</v>
      </c>
      <c r="F224" s="80"/>
      <c r="G224" s="18"/>
      <c r="H224" s="18"/>
      <c r="I224" s="27">
        <f>май.25!I224+F224-E224</f>
        <v>-2500</v>
      </c>
    </row>
    <row r="225" spans="1:10" x14ac:dyDescent="0.25">
      <c r="A225" s="15"/>
      <c r="B225" s="16" t="s">
        <v>22</v>
      </c>
      <c r="C225" s="14"/>
      <c r="D225" s="25"/>
      <c r="E225" s="29">
        <v>1250</v>
      </c>
      <c r="F225" s="80"/>
      <c r="G225" s="18"/>
      <c r="H225" s="18"/>
      <c r="I225" s="27">
        <f>май.25!I225+F225-E225</f>
        <v>-7500</v>
      </c>
    </row>
    <row r="226" spans="1:10" x14ac:dyDescent="0.25">
      <c r="A226" s="1"/>
      <c r="B226" s="16">
        <v>211</v>
      </c>
      <c r="C226" s="14"/>
      <c r="D226" s="25"/>
      <c r="E226" s="29">
        <v>1250</v>
      </c>
      <c r="F226" s="80">
        <v>1250</v>
      </c>
      <c r="G226" s="18" t="s">
        <v>698</v>
      </c>
      <c r="H226" s="18" t="s">
        <v>696</v>
      </c>
      <c r="I226" s="27">
        <f>май.25!I226+F226-E226</f>
        <v>-1250</v>
      </c>
    </row>
    <row r="227" spans="1:10" x14ac:dyDescent="0.25">
      <c r="A227" s="1"/>
      <c r="B227" s="16">
        <v>212</v>
      </c>
      <c r="C227" s="14"/>
      <c r="D227" s="25"/>
      <c r="E227" s="29">
        <v>1250</v>
      </c>
      <c r="F227" s="80">
        <v>1250</v>
      </c>
      <c r="G227" s="18" t="s">
        <v>714</v>
      </c>
      <c r="H227" s="18" t="s">
        <v>713</v>
      </c>
      <c r="I227" s="27">
        <f>май.25!I227+F227-E227</f>
        <v>0</v>
      </c>
    </row>
    <row r="228" spans="1:10" x14ac:dyDescent="0.25">
      <c r="A228" s="1"/>
      <c r="B228" s="16">
        <v>213</v>
      </c>
      <c r="C228" s="14"/>
      <c r="D228" s="25"/>
      <c r="E228" s="29">
        <v>1250</v>
      </c>
      <c r="F228" s="80"/>
      <c r="G228" s="18"/>
      <c r="H228" s="18"/>
      <c r="I228" s="27">
        <f>май.25!I228+F228-E228</f>
        <v>13700</v>
      </c>
    </row>
    <row r="229" spans="1:10" x14ac:dyDescent="0.25">
      <c r="A229" s="1"/>
      <c r="B229" s="16">
        <v>214</v>
      </c>
      <c r="C229" s="14"/>
      <c r="D229" s="25"/>
      <c r="E229" s="29">
        <v>1250</v>
      </c>
      <c r="F229" s="80">
        <v>2500</v>
      </c>
      <c r="G229" s="18" t="s">
        <v>719</v>
      </c>
      <c r="H229" s="18" t="s">
        <v>713</v>
      </c>
      <c r="I229" s="27">
        <f>май.25!I229+F229-E229</f>
        <v>-5000</v>
      </c>
    </row>
    <row r="230" spans="1:10" x14ac:dyDescent="0.25">
      <c r="A230" s="1"/>
      <c r="B230" s="16">
        <v>215</v>
      </c>
      <c r="C230" s="14"/>
      <c r="D230" s="25"/>
      <c r="E230" s="29">
        <v>1250</v>
      </c>
      <c r="F230" s="80">
        <v>1250</v>
      </c>
      <c r="G230" s="18" t="s">
        <v>744</v>
      </c>
      <c r="H230" s="18" t="s">
        <v>736</v>
      </c>
      <c r="I230" s="27">
        <f>май.25!I230+F230-E230</f>
        <v>0</v>
      </c>
    </row>
    <row r="231" spans="1:10" x14ac:dyDescent="0.25">
      <c r="A231" s="1"/>
      <c r="B231" s="16">
        <v>216</v>
      </c>
      <c r="C231" s="14"/>
      <c r="D231" s="25"/>
      <c r="E231" s="29">
        <v>1250</v>
      </c>
      <c r="F231" s="80">
        <v>1250</v>
      </c>
      <c r="G231" s="18" t="s">
        <v>747</v>
      </c>
      <c r="H231" s="18" t="s">
        <v>736</v>
      </c>
      <c r="I231" s="27">
        <f>май.25!I231+F231-E231</f>
        <v>-1250</v>
      </c>
    </row>
    <row r="232" spans="1:10" x14ac:dyDescent="0.25">
      <c r="A232" s="1"/>
      <c r="B232" s="16" t="s">
        <v>21</v>
      </c>
      <c r="C232" s="14"/>
      <c r="D232" s="25"/>
      <c r="E232" s="29">
        <v>1250</v>
      </c>
      <c r="F232" s="80">
        <v>1250</v>
      </c>
      <c r="G232" s="18" t="s">
        <v>815</v>
      </c>
      <c r="H232" s="18" t="s">
        <v>816</v>
      </c>
      <c r="I232" s="27">
        <f>май.25!I232+F232-E232</f>
        <v>-1250</v>
      </c>
    </row>
    <row r="233" spans="1:10" x14ac:dyDescent="0.25">
      <c r="A233" s="1"/>
      <c r="B233" s="16">
        <v>217</v>
      </c>
      <c r="C233" s="14"/>
      <c r="D233" s="25"/>
      <c r="E233" s="29">
        <v>1250</v>
      </c>
      <c r="F233" s="80"/>
      <c r="G233" s="18"/>
      <c r="H233" s="18"/>
      <c r="I233" s="27">
        <f>май.25!I233+F233-E233</f>
        <v>-2500</v>
      </c>
    </row>
    <row r="234" spans="1:10" x14ac:dyDescent="0.25">
      <c r="A234" s="1"/>
      <c r="B234" s="16" t="s">
        <v>32</v>
      </c>
      <c r="C234" s="14"/>
      <c r="D234" s="25"/>
      <c r="E234" s="29">
        <v>1250</v>
      </c>
      <c r="F234" s="80">
        <v>2500</v>
      </c>
      <c r="G234" s="18" t="s">
        <v>828</v>
      </c>
      <c r="H234" s="18" t="s">
        <v>829</v>
      </c>
      <c r="I234" s="27">
        <f>май.25!I234+F234-E234</f>
        <v>0</v>
      </c>
    </row>
    <row r="235" spans="1:10" x14ac:dyDescent="0.25">
      <c r="A235" s="1"/>
      <c r="B235" s="16">
        <v>218</v>
      </c>
      <c r="C235" s="14"/>
      <c r="D235" s="25"/>
      <c r="E235" s="29">
        <v>1250</v>
      </c>
      <c r="F235" s="80"/>
      <c r="G235" s="18"/>
      <c r="H235" s="18"/>
      <c r="I235" s="27">
        <f>май.25!I235+F235-E235</f>
        <v>-2500</v>
      </c>
    </row>
    <row r="236" spans="1:10" x14ac:dyDescent="0.25">
      <c r="A236" s="1"/>
      <c r="B236" s="16">
        <v>219</v>
      </c>
      <c r="C236" s="14"/>
      <c r="D236" s="25"/>
      <c r="E236" s="29">
        <v>1250</v>
      </c>
      <c r="F236" s="80"/>
      <c r="G236" s="18"/>
      <c r="H236" s="18"/>
      <c r="I236" s="27">
        <f>май.25!I236+F236-E236</f>
        <v>-7500</v>
      </c>
    </row>
    <row r="237" spans="1:10" x14ac:dyDescent="0.25">
      <c r="A237" s="1"/>
      <c r="B237" s="16">
        <v>220</v>
      </c>
      <c r="C237" s="14"/>
      <c r="D237" s="25"/>
      <c r="E237" s="29">
        <v>1250</v>
      </c>
      <c r="F237" s="80"/>
      <c r="G237" s="18"/>
      <c r="H237" s="18"/>
      <c r="I237" s="27">
        <f>май.25!I237+F237-E237</f>
        <v>-7500</v>
      </c>
    </row>
    <row r="238" spans="1:10" x14ac:dyDescent="0.25">
      <c r="A238" s="1"/>
      <c r="B238" s="16">
        <v>221</v>
      </c>
      <c r="C238" s="14"/>
      <c r="D238" s="25"/>
      <c r="E238" s="29">
        <v>1250</v>
      </c>
      <c r="F238" s="80"/>
      <c r="G238" s="18"/>
      <c r="H238" s="18"/>
      <c r="I238" s="27">
        <f>май.25!I238+F238-E238</f>
        <v>13500</v>
      </c>
    </row>
    <row r="239" spans="1:10" x14ac:dyDescent="0.25">
      <c r="A239" s="1"/>
      <c r="B239" s="16">
        <v>222</v>
      </c>
      <c r="C239" s="14"/>
      <c r="D239" s="25"/>
      <c r="E239" s="29">
        <v>1250</v>
      </c>
      <c r="F239" s="80"/>
      <c r="G239" s="18"/>
      <c r="H239" s="18"/>
      <c r="I239" s="27">
        <f>май.25!I239+F239-E239</f>
        <v>-7500</v>
      </c>
      <c r="J239" s="127"/>
    </row>
    <row r="240" spans="1:10" x14ac:dyDescent="0.25">
      <c r="A240" s="1"/>
      <c r="B240" s="16">
        <v>223</v>
      </c>
      <c r="C240" s="14"/>
      <c r="D240" s="25"/>
      <c r="E240" s="29">
        <v>1250</v>
      </c>
      <c r="F240" s="80"/>
      <c r="G240" s="18"/>
      <c r="H240" s="18"/>
      <c r="I240" s="27">
        <f>май.25!I240+F240-E240</f>
        <v>-7500</v>
      </c>
      <c r="J240" s="127"/>
    </row>
    <row r="241" spans="1:10" x14ac:dyDescent="0.25">
      <c r="A241" s="1"/>
      <c r="B241" s="16">
        <v>224</v>
      </c>
      <c r="C241" s="14"/>
      <c r="D241" s="25"/>
      <c r="E241" s="29">
        <v>1250</v>
      </c>
      <c r="F241" s="80"/>
      <c r="G241" s="18"/>
      <c r="H241" s="18"/>
      <c r="I241" s="27">
        <f>май.25!I241+F241-E241</f>
        <v>-7500</v>
      </c>
      <c r="J241" s="127"/>
    </row>
    <row r="242" spans="1:10" x14ac:dyDescent="0.25">
      <c r="A242" s="1"/>
      <c r="B242" s="16">
        <v>225</v>
      </c>
      <c r="C242" s="14"/>
      <c r="D242" s="25"/>
      <c r="E242" s="29">
        <v>1250</v>
      </c>
      <c r="F242" s="80">
        <v>2500</v>
      </c>
      <c r="G242" s="18" t="s">
        <v>749</v>
      </c>
      <c r="H242" s="18" t="s">
        <v>736</v>
      </c>
      <c r="I242" s="27">
        <f>май.25!I242+F242-E242</f>
        <v>0</v>
      </c>
      <c r="J242" s="127"/>
    </row>
    <row r="243" spans="1:10" x14ac:dyDescent="0.25">
      <c r="A243" s="1"/>
      <c r="B243" s="16">
        <v>226</v>
      </c>
      <c r="C243" s="14"/>
      <c r="D243" s="25"/>
      <c r="E243" s="29">
        <v>1250</v>
      </c>
      <c r="F243" s="80"/>
      <c r="G243" s="18"/>
      <c r="H243" s="18"/>
      <c r="I243" s="27">
        <f>май.25!I243+F243-E243</f>
        <v>0</v>
      </c>
      <c r="J243" s="127"/>
    </row>
    <row r="244" spans="1:10" x14ac:dyDescent="0.25">
      <c r="A244" s="1"/>
      <c r="B244" s="16">
        <v>227</v>
      </c>
      <c r="C244" s="14"/>
      <c r="D244" s="25"/>
      <c r="E244" s="29">
        <v>1250</v>
      </c>
      <c r="F244" s="80"/>
      <c r="G244" s="18"/>
      <c r="H244" s="18"/>
      <c r="I244" s="27">
        <f>май.25!I244+F244-E244</f>
        <v>-7500</v>
      </c>
      <c r="J244" s="127"/>
    </row>
    <row r="245" spans="1:10" x14ac:dyDescent="0.25">
      <c r="A245" s="1"/>
      <c r="B245" s="16">
        <v>228</v>
      </c>
      <c r="C245" s="14"/>
      <c r="D245" s="25"/>
      <c r="E245" s="29">
        <v>1250</v>
      </c>
      <c r="F245" s="80"/>
      <c r="G245" s="18"/>
      <c r="H245" s="18"/>
      <c r="I245" s="27">
        <f>май.25!I245+F245-E245</f>
        <v>-7500</v>
      </c>
    </row>
    <row r="246" spans="1:10" x14ac:dyDescent="0.25">
      <c r="A246" s="1"/>
      <c r="B246" s="16">
        <v>229</v>
      </c>
      <c r="C246" s="14"/>
      <c r="D246" s="25"/>
      <c r="E246" s="29">
        <v>1250</v>
      </c>
      <c r="F246" s="80"/>
      <c r="G246" s="18"/>
      <c r="H246" s="18"/>
      <c r="I246" s="27">
        <f>май.25!I246+F246-E246</f>
        <v>-2500</v>
      </c>
    </row>
    <row r="247" spans="1:10" x14ac:dyDescent="0.25">
      <c r="A247" s="1"/>
      <c r="B247" s="16">
        <v>230</v>
      </c>
      <c r="C247" s="14"/>
      <c r="D247" s="25"/>
      <c r="E247" s="29">
        <v>1250</v>
      </c>
      <c r="F247" s="80"/>
      <c r="G247" s="18"/>
      <c r="H247" s="18"/>
      <c r="I247" s="27">
        <f>май.25!I247+F247-E247</f>
        <v>-7500</v>
      </c>
    </row>
    <row r="248" spans="1:10" x14ac:dyDescent="0.25">
      <c r="A248" s="1"/>
      <c r="B248" s="16">
        <v>231</v>
      </c>
      <c r="C248" s="14"/>
      <c r="D248" s="25"/>
      <c r="E248" s="29">
        <v>1250</v>
      </c>
      <c r="F248" s="80"/>
      <c r="G248" s="18"/>
      <c r="H248" s="18"/>
      <c r="I248" s="27">
        <f>май.25!I248+F248-E248</f>
        <v>0</v>
      </c>
    </row>
    <row r="249" spans="1:10" x14ac:dyDescent="0.25">
      <c r="A249" s="1"/>
      <c r="B249" s="16">
        <v>232</v>
      </c>
      <c r="C249" s="14"/>
      <c r="D249" s="25"/>
      <c r="E249" s="29">
        <v>1250</v>
      </c>
      <c r="F249" s="80"/>
      <c r="G249" s="18"/>
      <c r="H249" s="18"/>
      <c r="I249" s="27">
        <f>май.25!I249+F249-E249</f>
        <v>-3750</v>
      </c>
    </row>
    <row r="250" spans="1:10" x14ac:dyDescent="0.25">
      <c r="A250" s="1"/>
      <c r="B250" s="16">
        <v>233</v>
      </c>
      <c r="C250" s="64"/>
      <c r="D250" s="25"/>
      <c r="E250" s="29">
        <v>1250</v>
      </c>
      <c r="F250" s="80">
        <v>1250</v>
      </c>
      <c r="G250" s="18" t="s">
        <v>781</v>
      </c>
      <c r="H250" s="18" t="s">
        <v>782</v>
      </c>
      <c r="I250" s="27">
        <f>май.25!I250+F250-E250</f>
        <v>0</v>
      </c>
    </row>
    <row r="251" spans="1:10" x14ac:dyDescent="0.25">
      <c r="A251" s="15"/>
      <c r="B251" s="16">
        <v>234</v>
      </c>
      <c r="C251" s="14"/>
      <c r="D251" s="25"/>
      <c r="E251" s="29">
        <v>1250</v>
      </c>
      <c r="F251" s="80">
        <v>1250</v>
      </c>
      <c r="G251" s="18" t="s">
        <v>718</v>
      </c>
      <c r="H251" s="18" t="s">
        <v>713</v>
      </c>
      <c r="I251" s="27">
        <f>май.25!I251+F251-E251</f>
        <v>0</v>
      </c>
    </row>
    <row r="252" spans="1:10" x14ac:dyDescent="0.25">
      <c r="A252" s="1"/>
      <c r="B252" s="16">
        <v>235</v>
      </c>
      <c r="C252" s="14"/>
      <c r="D252" s="25"/>
      <c r="E252" s="29">
        <v>1250</v>
      </c>
      <c r="F252" s="80"/>
      <c r="G252" s="18"/>
      <c r="H252" s="18"/>
      <c r="I252" s="27">
        <f>май.25!I252+F252-E252</f>
        <v>-7500</v>
      </c>
    </row>
    <row r="253" spans="1:10" x14ac:dyDescent="0.25">
      <c r="A253" s="1"/>
      <c r="B253" s="16">
        <v>236</v>
      </c>
      <c r="C253" s="14"/>
      <c r="D253" s="25"/>
      <c r="E253" s="29">
        <v>1250</v>
      </c>
      <c r="F253" s="80"/>
      <c r="G253" s="18"/>
      <c r="H253" s="18"/>
      <c r="I253" s="27">
        <f>май.25!I253+F253-E253</f>
        <v>-3000</v>
      </c>
    </row>
    <row r="254" spans="1:10" x14ac:dyDescent="0.25">
      <c r="A254" s="1"/>
      <c r="B254" s="16">
        <v>237</v>
      </c>
      <c r="C254" s="14"/>
      <c r="D254" s="25"/>
      <c r="E254" s="29">
        <v>1250</v>
      </c>
      <c r="F254" s="80"/>
      <c r="G254" s="18"/>
      <c r="H254" s="18"/>
      <c r="I254" s="27">
        <f>май.25!I254+F254-E254</f>
        <v>-7500</v>
      </c>
    </row>
    <row r="255" spans="1:10" x14ac:dyDescent="0.25">
      <c r="A255" s="1"/>
      <c r="B255" s="16">
        <v>238</v>
      </c>
      <c r="C255" s="14"/>
      <c r="D255" s="25"/>
      <c r="E255" s="29">
        <v>1250</v>
      </c>
      <c r="F255" s="80"/>
      <c r="G255" s="18"/>
      <c r="H255" s="18"/>
      <c r="I255" s="27">
        <f>май.25!I255+F255-E255</f>
        <v>-2500</v>
      </c>
    </row>
    <row r="256" spans="1:10" x14ac:dyDescent="0.25">
      <c r="A256" s="1"/>
      <c r="B256" s="16">
        <v>239</v>
      </c>
      <c r="C256" s="14"/>
      <c r="D256" s="25"/>
      <c r="E256" s="29">
        <v>1250</v>
      </c>
      <c r="F256" s="80"/>
      <c r="G256" s="18"/>
      <c r="H256" s="18"/>
      <c r="I256" s="27">
        <f>май.25!I256+F256-E256</f>
        <v>-7500</v>
      </c>
    </row>
    <row r="257" spans="1:10" x14ac:dyDescent="0.25">
      <c r="A257" s="1"/>
      <c r="B257" s="16">
        <v>240</v>
      </c>
      <c r="C257" s="14"/>
      <c r="D257" s="25"/>
      <c r="E257" s="29">
        <v>1250</v>
      </c>
      <c r="F257" s="80">
        <v>2500</v>
      </c>
      <c r="G257" s="18" t="s">
        <v>832</v>
      </c>
      <c r="H257" s="18" t="s">
        <v>827</v>
      </c>
      <c r="I257" s="27">
        <f>май.25!I257+F257-E257</f>
        <v>2500</v>
      </c>
    </row>
    <row r="258" spans="1:10" x14ac:dyDescent="0.25">
      <c r="A258" s="1"/>
      <c r="B258" s="16">
        <v>241</v>
      </c>
      <c r="C258" s="14"/>
      <c r="D258" s="25"/>
      <c r="E258" s="29"/>
      <c r="F258" s="80"/>
      <c r="G258" s="18"/>
      <c r="H258" s="18"/>
      <c r="I258" s="27">
        <f>май.25!I258+F258-E258</f>
        <v>0</v>
      </c>
    </row>
    <row r="259" spans="1:10" x14ac:dyDescent="0.25">
      <c r="A259" s="1"/>
      <c r="B259" s="16">
        <v>242</v>
      </c>
      <c r="C259" s="14"/>
      <c r="D259" s="25"/>
      <c r="E259" s="29">
        <v>1250</v>
      </c>
      <c r="F259" s="80"/>
      <c r="G259" s="18"/>
      <c r="H259" s="18"/>
      <c r="I259" s="27">
        <f>май.25!I259+F259-E259</f>
        <v>-7500</v>
      </c>
    </row>
    <row r="260" spans="1:10" x14ac:dyDescent="0.25">
      <c r="A260" s="1"/>
      <c r="B260" s="16">
        <v>243</v>
      </c>
      <c r="C260" s="14"/>
      <c r="D260" s="25"/>
      <c r="E260" s="29">
        <v>1250</v>
      </c>
      <c r="F260" s="80"/>
      <c r="G260" s="18"/>
      <c r="H260" s="18"/>
      <c r="I260" s="27">
        <f>май.25!I260+F260-E260</f>
        <v>-7500</v>
      </c>
    </row>
    <row r="261" spans="1:10" x14ac:dyDescent="0.25">
      <c r="A261" s="1"/>
      <c r="B261" s="16">
        <v>244</v>
      </c>
      <c r="C261" s="14"/>
      <c r="D261" s="25"/>
      <c r="E261" s="29">
        <v>1250</v>
      </c>
      <c r="F261" s="80"/>
      <c r="G261" s="18"/>
      <c r="H261" s="18"/>
      <c r="I261" s="27">
        <f>май.25!I261+F261-E261</f>
        <v>-7500</v>
      </c>
    </row>
    <row r="262" spans="1:10" x14ac:dyDescent="0.25">
      <c r="A262" s="1"/>
      <c r="B262" s="16">
        <v>245</v>
      </c>
      <c r="C262" s="14"/>
      <c r="D262" s="25"/>
      <c r="E262" s="29">
        <v>1250</v>
      </c>
      <c r="F262" s="80"/>
      <c r="G262" s="18"/>
      <c r="H262" s="18"/>
      <c r="I262" s="27">
        <f>май.25!I262+F262-E262</f>
        <v>-7500</v>
      </c>
    </row>
    <row r="263" spans="1:10" x14ac:dyDescent="0.25">
      <c r="A263" s="1"/>
      <c r="B263" s="16">
        <v>246</v>
      </c>
      <c r="C263" s="14"/>
      <c r="D263" s="25"/>
      <c r="E263" s="29">
        <v>1250</v>
      </c>
      <c r="F263" s="80">
        <v>1250</v>
      </c>
      <c r="G263" s="18" t="s">
        <v>768</v>
      </c>
      <c r="H263" s="18" t="s">
        <v>769</v>
      </c>
      <c r="I263" s="27">
        <f>май.25!I263+F263-E263</f>
        <v>0</v>
      </c>
    </row>
    <row r="264" spans="1:10" x14ac:dyDescent="0.25">
      <c r="A264" s="1"/>
      <c r="B264" s="16">
        <v>247</v>
      </c>
      <c r="C264" s="14"/>
      <c r="D264" s="25"/>
      <c r="E264" s="29">
        <v>1250</v>
      </c>
      <c r="F264" s="80">
        <v>1250</v>
      </c>
      <c r="G264" s="18" t="s">
        <v>688</v>
      </c>
      <c r="H264" s="18" t="s">
        <v>687</v>
      </c>
      <c r="I264" s="27">
        <f>май.25!I264+F264-E264</f>
        <v>0</v>
      </c>
      <c r="J264" s="123"/>
    </row>
    <row r="265" spans="1:10" x14ac:dyDescent="0.25">
      <c r="A265" s="1"/>
      <c r="B265" s="16">
        <v>248</v>
      </c>
      <c r="C265" s="14"/>
      <c r="D265" s="25"/>
      <c r="E265" s="29">
        <v>1250</v>
      </c>
      <c r="F265" s="80"/>
      <c r="G265" s="18"/>
      <c r="H265" s="18"/>
      <c r="I265" s="27">
        <f>май.25!I265+F265-E265</f>
        <v>-2500</v>
      </c>
      <c r="J265" s="123"/>
    </row>
    <row r="266" spans="1:10" x14ac:dyDescent="0.25">
      <c r="A266" s="1"/>
      <c r="B266" s="16">
        <v>249</v>
      </c>
      <c r="C266" s="14"/>
      <c r="D266" s="25"/>
      <c r="E266" s="29">
        <v>1250</v>
      </c>
      <c r="F266" s="80"/>
      <c r="G266" s="18"/>
      <c r="H266" s="18"/>
      <c r="I266" s="27">
        <f>май.25!I266+F266-E266</f>
        <v>-2500</v>
      </c>
      <c r="J266" s="123"/>
    </row>
    <row r="267" spans="1:10" x14ac:dyDescent="0.25">
      <c r="A267" s="1"/>
      <c r="B267" s="16">
        <v>250</v>
      </c>
      <c r="C267" s="14"/>
      <c r="D267" s="25"/>
      <c r="E267" s="29">
        <v>1250</v>
      </c>
      <c r="F267" s="80"/>
      <c r="G267" s="18"/>
      <c r="H267" s="18"/>
      <c r="I267" s="27">
        <f>май.25!I267+F267-E267</f>
        <v>-7500</v>
      </c>
    </row>
    <row r="268" spans="1:10" x14ac:dyDescent="0.25">
      <c r="A268" s="1"/>
      <c r="B268" s="16" t="s">
        <v>36</v>
      </c>
      <c r="C268" s="64"/>
      <c r="D268" s="25"/>
      <c r="E268" s="29">
        <v>1250</v>
      </c>
      <c r="F268" s="80">
        <v>1250</v>
      </c>
      <c r="G268" s="18" t="s">
        <v>874</v>
      </c>
      <c r="H268" s="18" t="s">
        <v>769</v>
      </c>
      <c r="I268" s="27">
        <f>май.25!I268+F268-E268</f>
        <v>-6250</v>
      </c>
    </row>
    <row r="269" spans="1:10" x14ac:dyDescent="0.25">
      <c r="A269" s="1"/>
      <c r="B269" s="16">
        <v>251</v>
      </c>
      <c r="C269" s="64"/>
      <c r="D269" s="25"/>
      <c r="E269" s="29">
        <v>1250</v>
      </c>
      <c r="F269" s="80">
        <v>1250</v>
      </c>
      <c r="G269" s="18" t="s">
        <v>807</v>
      </c>
      <c r="H269" s="18" t="s">
        <v>806</v>
      </c>
      <c r="I269" s="27">
        <f>май.25!I269+F269-E269</f>
        <v>0</v>
      </c>
    </row>
    <row r="270" spans="1:10" x14ac:dyDescent="0.25">
      <c r="A270" s="15"/>
      <c r="B270" s="16">
        <v>252</v>
      </c>
      <c r="C270" s="14"/>
      <c r="D270" s="25"/>
      <c r="E270" s="29">
        <v>1250</v>
      </c>
      <c r="F270" s="80">
        <v>2500</v>
      </c>
      <c r="G270" s="18" t="s">
        <v>824</v>
      </c>
      <c r="H270" s="18" t="s">
        <v>825</v>
      </c>
      <c r="I270" s="27">
        <f>май.25!I270+F270-E270</f>
        <v>175</v>
      </c>
    </row>
    <row r="271" spans="1:10" x14ac:dyDescent="0.25">
      <c r="A271" s="1"/>
      <c r="B271" s="16">
        <v>253</v>
      </c>
      <c r="C271" s="14"/>
      <c r="D271" s="25"/>
      <c r="E271" s="29">
        <v>1250</v>
      </c>
      <c r="F271" s="80">
        <v>15000</v>
      </c>
      <c r="G271" s="18" t="s">
        <v>786</v>
      </c>
      <c r="H271" s="18" t="s">
        <v>782</v>
      </c>
      <c r="I271" s="27">
        <f>май.25!I271+F271-E271</f>
        <v>7500</v>
      </c>
    </row>
    <row r="272" spans="1:10" x14ac:dyDescent="0.25">
      <c r="A272" s="1"/>
      <c r="B272" s="16">
        <v>254</v>
      </c>
      <c r="C272" s="14"/>
      <c r="D272" s="25"/>
      <c r="E272" s="29">
        <v>1250</v>
      </c>
      <c r="F272" s="80">
        <v>7100</v>
      </c>
      <c r="G272" s="18" t="s">
        <v>780</v>
      </c>
      <c r="H272" s="18" t="s">
        <v>769</v>
      </c>
      <c r="I272" s="27">
        <f>май.25!I272+F272-E272</f>
        <v>-400</v>
      </c>
    </row>
    <row r="273" spans="1:10" x14ac:dyDescent="0.25">
      <c r="A273" s="1"/>
      <c r="B273" s="16">
        <v>255</v>
      </c>
      <c r="C273" s="14"/>
      <c r="D273" s="25"/>
      <c r="E273" s="29">
        <v>1250</v>
      </c>
      <c r="F273" s="80">
        <v>1250</v>
      </c>
      <c r="G273" s="18" t="s">
        <v>772</v>
      </c>
      <c r="H273" s="18" t="s">
        <v>769</v>
      </c>
      <c r="I273" s="27">
        <f>май.25!I273+F273-E273</f>
        <v>0</v>
      </c>
    </row>
    <row r="274" spans="1:10" x14ac:dyDescent="0.25">
      <c r="A274" s="1"/>
      <c r="B274" s="16">
        <v>256</v>
      </c>
      <c r="C274" s="14"/>
      <c r="D274" s="25"/>
      <c r="E274" s="29">
        <v>1250</v>
      </c>
      <c r="F274" s="80">
        <v>1250</v>
      </c>
      <c r="G274" s="18" t="s">
        <v>725</v>
      </c>
      <c r="H274" s="18" t="s">
        <v>721</v>
      </c>
      <c r="I274" s="27">
        <f>май.25!I274+F274-E274</f>
        <v>-1250</v>
      </c>
    </row>
    <row r="275" spans="1:10" x14ac:dyDescent="0.25">
      <c r="A275" s="15"/>
      <c r="B275" s="16">
        <v>257</v>
      </c>
      <c r="C275" s="14"/>
      <c r="D275" s="25"/>
      <c r="E275" s="29">
        <v>1250</v>
      </c>
      <c r="F275" s="80">
        <v>2500</v>
      </c>
      <c r="G275" s="18" t="s">
        <v>818</v>
      </c>
      <c r="H275" s="18" t="s">
        <v>816</v>
      </c>
      <c r="I275" s="27">
        <f>май.25!I275+F275-E275</f>
        <v>1250</v>
      </c>
    </row>
    <row r="276" spans="1:10" x14ac:dyDescent="0.25">
      <c r="A276" s="1"/>
      <c r="B276" s="16">
        <v>258</v>
      </c>
      <c r="C276" s="14"/>
      <c r="D276" s="25"/>
      <c r="E276" s="29">
        <v>1250</v>
      </c>
      <c r="F276" s="80">
        <v>3750</v>
      </c>
      <c r="G276" s="18" t="s">
        <v>784</v>
      </c>
      <c r="H276" s="18" t="s">
        <v>782</v>
      </c>
      <c r="I276" s="27">
        <f>май.25!I276+F276-E276</f>
        <v>3750</v>
      </c>
    </row>
    <row r="277" spans="1:10" x14ac:dyDescent="0.25">
      <c r="A277" s="1"/>
      <c r="B277" s="16">
        <v>259</v>
      </c>
      <c r="C277" s="14"/>
      <c r="D277" s="25"/>
      <c r="E277" s="29">
        <v>1250</v>
      </c>
      <c r="F277" s="80"/>
      <c r="G277" s="18"/>
      <c r="H277" s="18"/>
      <c r="I277" s="27">
        <f>май.25!I277+F277-E277</f>
        <v>-7500</v>
      </c>
    </row>
    <row r="278" spans="1:10" x14ac:dyDescent="0.25">
      <c r="A278" s="1"/>
      <c r="B278" s="16">
        <v>260</v>
      </c>
      <c r="C278" s="14"/>
      <c r="D278" s="25"/>
      <c r="E278" s="29">
        <v>1250</v>
      </c>
      <c r="F278" s="80"/>
      <c r="G278" s="18"/>
      <c r="H278" s="18"/>
      <c r="I278" s="27">
        <f>май.25!I278+F278-E278</f>
        <v>0</v>
      </c>
    </row>
    <row r="279" spans="1:10" x14ac:dyDescent="0.25">
      <c r="A279" s="1"/>
      <c r="B279" s="16">
        <v>261</v>
      </c>
      <c r="C279" s="64"/>
      <c r="D279" s="25"/>
      <c r="E279" s="29">
        <v>1250</v>
      </c>
      <c r="F279" s="80"/>
      <c r="G279" s="18"/>
      <c r="H279" s="18"/>
      <c r="I279" s="27">
        <f>май.25!I279+F279-E279</f>
        <v>12500</v>
      </c>
    </row>
    <row r="280" spans="1:10" x14ac:dyDescent="0.25">
      <c r="A280" s="15"/>
      <c r="B280" s="16">
        <v>262</v>
      </c>
      <c r="C280" s="45"/>
      <c r="D280" s="25"/>
      <c r="E280" s="29">
        <v>1250</v>
      </c>
      <c r="F280" s="80"/>
      <c r="G280" s="18"/>
      <c r="H280" s="18"/>
      <c r="I280" s="27">
        <f>май.25!I280+F280-E280</f>
        <v>0</v>
      </c>
    </row>
    <row r="281" spans="1:10" x14ac:dyDescent="0.25">
      <c r="A281" s="1"/>
      <c r="B281" s="16">
        <v>263</v>
      </c>
      <c r="C281" s="14"/>
      <c r="D281" s="25"/>
      <c r="E281" s="29"/>
      <c r="F281" s="80"/>
      <c r="G281" s="18"/>
      <c r="H281" s="18"/>
      <c r="I281" s="27">
        <f>май.25!I281+F281-E281</f>
        <v>0</v>
      </c>
    </row>
    <row r="282" spans="1:10" x14ac:dyDescent="0.25">
      <c r="A282" s="1"/>
      <c r="B282" s="16">
        <v>264</v>
      </c>
      <c r="C282" s="14"/>
      <c r="D282" s="25"/>
      <c r="E282" s="29">
        <v>1250</v>
      </c>
      <c r="F282" s="80">
        <v>1250</v>
      </c>
      <c r="G282" s="18" t="s">
        <v>722</v>
      </c>
      <c r="H282" s="18" t="s">
        <v>721</v>
      </c>
      <c r="I282" s="27">
        <f>май.25!I282+F282-E282</f>
        <v>-2500</v>
      </c>
      <c r="J282" s="127"/>
    </row>
    <row r="283" spans="1:10" x14ac:dyDescent="0.25">
      <c r="A283" s="1"/>
      <c r="B283" s="16">
        <v>265</v>
      </c>
      <c r="C283" s="14"/>
      <c r="D283" s="25"/>
      <c r="E283" s="29">
        <v>1250</v>
      </c>
      <c r="F283" s="80"/>
      <c r="G283" s="18"/>
      <c r="H283" s="18"/>
      <c r="I283" s="27">
        <f>май.25!I283+F283-E283</f>
        <v>-2500</v>
      </c>
    </row>
    <row r="284" spans="1:10" x14ac:dyDescent="0.25">
      <c r="A284" s="1"/>
      <c r="B284" s="16">
        <v>266</v>
      </c>
      <c r="C284" s="14"/>
      <c r="D284" s="25"/>
      <c r="E284" s="29">
        <v>1250</v>
      </c>
      <c r="F284" s="80"/>
      <c r="G284" s="18"/>
      <c r="H284" s="18"/>
      <c r="I284" s="27">
        <f>май.25!I284+F284-E284</f>
        <v>-7500</v>
      </c>
    </row>
    <row r="285" spans="1:10" x14ac:dyDescent="0.25">
      <c r="A285" s="1"/>
      <c r="B285" s="16">
        <v>267</v>
      </c>
      <c r="C285" s="14"/>
      <c r="D285" s="25"/>
      <c r="E285" s="29">
        <v>1250</v>
      </c>
      <c r="F285" s="80"/>
      <c r="G285" s="18"/>
      <c r="H285" s="18"/>
      <c r="I285" s="27">
        <f>май.25!I285+F285-E285</f>
        <v>-7500</v>
      </c>
    </row>
    <row r="286" spans="1:10" x14ac:dyDescent="0.25">
      <c r="A286" s="1"/>
      <c r="B286" s="16">
        <v>268</v>
      </c>
      <c r="C286" s="14"/>
      <c r="D286" s="25"/>
      <c r="E286" s="29">
        <v>1250</v>
      </c>
      <c r="F286" s="80"/>
      <c r="G286" s="18"/>
      <c r="H286" s="18"/>
      <c r="I286" s="27">
        <f>май.25!I286+F286-E286</f>
        <v>-7500</v>
      </c>
    </row>
    <row r="287" spans="1:10" x14ac:dyDescent="0.25">
      <c r="A287" s="1"/>
      <c r="B287" s="16">
        <v>269</v>
      </c>
      <c r="C287" s="14"/>
      <c r="D287" s="25"/>
      <c r="E287" s="29">
        <v>1250</v>
      </c>
      <c r="F287" s="80">
        <v>1250</v>
      </c>
      <c r="G287" s="18" t="s">
        <v>762</v>
      </c>
      <c r="H287" s="18" t="s">
        <v>763</v>
      </c>
      <c r="I287" s="27">
        <f>май.25!I287+F287-E287</f>
        <v>0</v>
      </c>
    </row>
    <row r="288" spans="1:10" x14ac:dyDescent="0.25">
      <c r="A288" s="1"/>
      <c r="B288" s="16">
        <v>270</v>
      </c>
      <c r="C288" s="14"/>
      <c r="D288" s="25"/>
      <c r="E288" s="29">
        <v>1250</v>
      </c>
      <c r="F288" s="80">
        <v>1250</v>
      </c>
      <c r="G288" s="18" t="s">
        <v>787</v>
      </c>
      <c r="H288" s="18" t="s">
        <v>788</v>
      </c>
      <c r="I288" s="27">
        <f>май.25!I288+F288-E288</f>
        <v>0</v>
      </c>
    </row>
    <row r="289" spans="1:9" x14ac:dyDescent="0.25">
      <c r="A289" s="1"/>
      <c r="B289" s="16">
        <v>271</v>
      </c>
      <c r="C289" s="14"/>
      <c r="D289" s="25"/>
      <c r="E289" s="29">
        <v>1250</v>
      </c>
      <c r="F289" s="80"/>
      <c r="G289" s="18"/>
      <c r="H289" s="18"/>
      <c r="I289" s="27">
        <f>май.25!I289+F289-E289</f>
        <v>-2500</v>
      </c>
    </row>
    <row r="290" spans="1:9" x14ac:dyDescent="0.25">
      <c r="A290" s="1"/>
      <c r="B290" s="16">
        <v>272</v>
      </c>
      <c r="C290" s="14"/>
      <c r="D290" s="25"/>
      <c r="E290" s="29">
        <v>1250</v>
      </c>
      <c r="F290" s="80"/>
      <c r="G290" s="18"/>
      <c r="H290" s="18"/>
      <c r="I290" s="27">
        <f>май.25!I290+F290-E290</f>
        <v>-7500</v>
      </c>
    </row>
    <row r="291" spans="1:9" x14ac:dyDescent="0.25">
      <c r="A291" s="1"/>
      <c r="B291" s="16" t="s">
        <v>23</v>
      </c>
      <c r="C291" s="14"/>
      <c r="D291" s="25"/>
      <c r="E291" s="29">
        <v>1250</v>
      </c>
      <c r="F291" s="80">
        <v>3750</v>
      </c>
      <c r="G291" s="18" t="s">
        <v>819</v>
      </c>
      <c r="H291" s="18" t="s">
        <v>816</v>
      </c>
      <c r="I291" s="27">
        <f>май.25!I291+F291-E291</f>
        <v>-50</v>
      </c>
    </row>
    <row r="292" spans="1:9" x14ac:dyDescent="0.25">
      <c r="A292" s="1"/>
      <c r="B292" s="16">
        <v>273</v>
      </c>
      <c r="C292" s="14"/>
      <c r="D292" s="25"/>
      <c r="E292" s="29"/>
      <c r="F292" s="80"/>
      <c r="G292" s="18"/>
      <c r="H292" s="18"/>
      <c r="I292" s="27">
        <f>май.25!I292+F292-E292</f>
        <v>0</v>
      </c>
    </row>
    <row r="293" spans="1:9" x14ac:dyDescent="0.25">
      <c r="A293" s="1"/>
      <c r="B293" s="16">
        <v>274</v>
      </c>
      <c r="C293" s="14"/>
      <c r="D293" s="25"/>
      <c r="E293" s="29">
        <v>1250</v>
      </c>
      <c r="F293" s="80">
        <v>1250</v>
      </c>
      <c r="G293" s="18" t="s">
        <v>686</v>
      </c>
      <c r="H293" s="18" t="s">
        <v>685</v>
      </c>
      <c r="I293" s="27">
        <f>май.25!I293+F293-E293</f>
        <v>0</v>
      </c>
    </row>
    <row r="294" spans="1:9" x14ac:dyDescent="0.25">
      <c r="A294" s="1"/>
      <c r="B294" s="16">
        <v>275</v>
      </c>
      <c r="C294" s="14"/>
      <c r="D294" s="25"/>
      <c r="E294" s="29">
        <v>1250</v>
      </c>
      <c r="F294" s="80"/>
      <c r="G294" s="18"/>
      <c r="H294" s="18"/>
      <c r="I294" s="27">
        <f>май.25!I294+F294-E294</f>
        <v>-2500</v>
      </c>
    </row>
    <row r="295" spans="1:9" x14ac:dyDescent="0.25">
      <c r="A295" s="1"/>
      <c r="B295" s="16">
        <v>276</v>
      </c>
      <c r="C295" s="14"/>
      <c r="D295" s="25"/>
      <c r="E295" s="29">
        <v>1250</v>
      </c>
      <c r="F295" s="80">
        <v>2500</v>
      </c>
      <c r="G295" s="18" t="s">
        <v>799</v>
      </c>
      <c r="H295" s="18" t="s">
        <v>798</v>
      </c>
      <c r="I295" s="27">
        <f>май.25!I295+F295-E295</f>
        <v>2500</v>
      </c>
    </row>
    <row r="296" spans="1:9" x14ac:dyDescent="0.25">
      <c r="A296" s="1"/>
      <c r="B296" s="16">
        <v>277</v>
      </c>
      <c r="C296" s="14"/>
      <c r="D296" s="25"/>
      <c r="E296" s="29">
        <v>1250</v>
      </c>
      <c r="F296" s="80"/>
      <c r="G296" s="18"/>
      <c r="H296" s="18"/>
      <c r="I296" s="27">
        <f>май.25!I296+F296-E296</f>
        <v>-6250</v>
      </c>
    </row>
    <row r="297" spans="1:9" x14ac:dyDescent="0.25">
      <c r="A297" s="15"/>
      <c r="B297" s="16">
        <v>278</v>
      </c>
      <c r="C297" s="64"/>
      <c r="D297" s="25"/>
      <c r="E297" s="29">
        <v>1250</v>
      </c>
      <c r="F297" s="80"/>
      <c r="G297" s="18"/>
      <c r="H297" s="18"/>
      <c r="I297" s="27">
        <f>май.25!I297+F297-E297</f>
        <v>-7500</v>
      </c>
    </row>
    <row r="298" spans="1:9" x14ac:dyDescent="0.25">
      <c r="A298" s="15"/>
      <c r="B298" s="16">
        <v>279</v>
      </c>
      <c r="C298" s="14"/>
      <c r="D298" s="25"/>
      <c r="E298" s="29">
        <v>1250</v>
      </c>
      <c r="F298" s="80"/>
      <c r="G298" s="18"/>
      <c r="H298" s="18"/>
      <c r="I298" s="27">
        <f>май.25!I298+F298-E298</f>
        <v>-3750</v>
      </c>
    </row>
    <row r="299" spans="1:9" x14ac:dyDescent="0.25">
      <c r="A299" s="1"/>
      <c r="B299" s="16">
        <v>280</v>
      </c>
      <c r="C299" s="14"/>
      <c r="D299" s="25"/>
      <c r="E299" s="29">
        <v>1250</v>
      </c>
      <c r="F299" s="80">
        <v>1250</v>
      </c>
      <c r="G299" s="18" t="s">
        <v>735</v>
      </c>
      <c r="H299" s="18" t="s">
        <v>736</v>
      </c>
      <c r="I299" s="27">
        <f>май.25!I299+F299-E299</f>
        <v>-2500</v>
      </c>
    </row>
    <row r="300" spans="1:9" x14ac:dyDescent="0.25">
      <c r="A300" s="1"/>
      <c r="B300" s="16">
        <v>281</v>
      </c>
      <c r="C300" s="64"/>
      <c r="D300" s="25"/>
      <c r="E300" s="29">
        <v>1250</v>
      </c>
      <c r="F300" s="80"/>
      <c r="G300" s="18"/>
      <c r="H300" s="18"/>
      <c r="I300" s="27">
        <f>май.25!I300+F300-E300</f>
        <v>-5000</v>
      </c>
    </row>
    <row r="301" spans="1:9" x14ac:dyDescent="0.25">
      <c r="A301" s="15"/>
      <c r="B301" s="16">
        <v>282</v>
      </c>
      <c r="C301" s="14"/>
      <c r="D301" s="25"/>
      <c r="E301" s="29">
        <v>1250</v>
      </c>
      <c r="F301" s="80"/>
      <c r="G301" s="18"/>
      <c r="H301" s="18"/>
      <c r="I301" s="27">
        <f>май.25!I301+F301-E301</f>
        <v>-1500</v>
      </c>
    </row>
    <row r="302" spans="1:9" x14ac:dyDescent="0.25">
      <c r="A302" s="1"/>
      <c r="B302" s="16">
        <v>283</v>
      </c>
      <c r="C302" s="67"/>
      <c r="D302" s="25"/>
      <c r="E302" s="29">
        <v>1250</v>
      </c>
      <c r="F302" s="80">
        <v>6100</v>
      </c>
      <c r="G302" s="18" t="s">
        <v>752</v>
      </c>
      <c r="H302" s="18" t="s">
        <v>736</v>
      </c>
      <c r="I302" s="27">
        <f>май.25!I302+F302-E302</f>
        <v>-150</v>
      </c>
    </row>
    <row r="303" spans="1:9" x14ac:dyDescent="0.25">
      <c r="A303" s="15"/>
      <c r="B303" s="16" t="s">
        <v>16</v>
      </c>
      <c r="C303" s="14"/>
      <c r="D303" s="25"/>
      <c r="E303" s="29">
        <v>1250</v>
      </c>
      <c r="F303" s="80">
        <v>2000</v>
      </c>
      <c r="G303" s="18" t="s">
        <v>728</v>
      </c>
      <c r="H303" s="18" t="s">
        <v>721</v>
      </c>
      <c r="I303" s="27">
        <f>май.25!I303+F303-E303</f>
        <v>-4000</v>
      </c>
    </row>
    <row r="304" spans="1:9" x14ac:dyDescent="0.25">
      <c r="A304" s="1"/>
      <c r="B304" s="16">
        <v>284</v>
      </c>
      <c r="C304" s="14"/>
      <c r="D304" s="25"/>
      <c r="E304" s="29"/>
      <c r="F304" s="80"/>
      <c r="G304" s="18"/>
      <c r="H304" s="18"/>
      <c r="I304" s="27">
        <f>май.25!I304+F304-E304</f>
        <v>0</v>
      </c>
    </row>
    <row r="305" spans="1:10" x14ac:dyDescent="0.25">
      <c r="A305" s="1"/>
      <c r="B305" s="16">
        <v>285</v>
      </c>
      <c r="C305" s="14"/>
      <c r="D305" s="25"/>
      <c r="E305" s="29">
        <v>1250</v>
      </c>
      <c r="F305" s="80"/>
      <c r="G305" s="18"/>
      <c r="H305" s="18"/>
      <c r="I305" s="27">
        <f>май.25!I305+F305-E305</f>
        <v>-7500</v>
      </c>
    </row>
    <row r="306" spans="1:10" x14ac:dyDescent="0.25">
      <c r="A306" s="1"/>
      <c r="B306" s="16" t="s">
        <v>31</v>
      </c>
      <c r="C306" s="14"/>
      <c r="D306" s="25"/>
      <c r="E306" s="29">
        <v>1250</v>
      </c>
      <c r="F306" s="80"/>
      <c r="G306" s="18"/>
      <c r="H306" s="18"/>
      <c r="I306" s="27">
        <f>май.25!I306+F306-E306</f>
        <v>-7500</v>
      </c>
    </row>
    <row r="307" spans="1:10" x14ac:dyDescent="0.25">
      <c r="A307" s="1"/>
      <c r="B307" s="16">
        <v>286</v>
      </c>
      <c r="C307" s="14"/>
      <c r="D307" s="25"/>
      <c r="E307" s="29">
        <v>1250</v>
      </c>
      <c r="F307" s="80"/>
      <c r="G307" s="18"/>
      <c r="H307" s="18"/>
      <c r="I307" s="27">
        <f>май.25!I307+F307-E307</f>
        <v>-7500</v>
      </c>
    </row>
    <row r="308" spans="1:10" x14ac:dyDescent="0.25">
      <c r="A308" s="1"/>
      <c r="B308" s="16">
        <v>287</v>
      </c>
      <c r="C308" s="14"/>
      <c r="D308" s="25"/>
      <c r="E308" s="29">
        <v>1250</v>
      </c>
      <c r="F308" s="80"/>
      <c r="G308" s="18"/>
      <c r="H308" s="18"/>
      <c r="I308" s="27">
        <f>май.25!I308+F308-E308</f>
        <v>-5000</v>
      </c>
    </row>
    <row r="309" spans="1:10" x14ac:dyDescent="0.25">
      <c r="A309" s="15"/>
      <c r="B309" s="16">
        <v>288</v>
      </c>
      <c r="C309" s="14"/>
      <c r="D309" s="25"/>
      <c r="E309" s="29">
        <v>1250</v>
      </c>
      <c r="F309" s="80">
        <v>2000</v>
      </c>
      <c r="G309" s="18" t="s">
        <v>729</v>
      </c>
      <c r="H309" s="18" t="s">
        <v>721</v>
      </c>
      <c r="I309" s="27">
        <f>май.25!I309+F309-E309</f>
        <v>-500</v>
      </c>
    </row>
    <row r="310" spans="1:10" x14ac:dyDescent="0.25">
      <c r="A310" s="1"/>
      <c r="B310" s="16">
        <v>289</v>
      </c>
      <c r="C310" s="14"/>
      <c r="D310" s="25"/>
      <c r="E310" s="29">
        <v>1250</v>
      </c>
      <c r="F310" s="80"/>
      <c r="G310" s="18"/>
      <c r="H310" s="18"/>
      <c r="I310" s="27">
        <f>май.25!I310+F310-E310</f>
        <v>0</v>
      </c>
      <c r="J310" s="123"/>
    </row>
    <row r="311" spans="1:10" x14ac:dyDescent="0.25">
      <c r="A311" s="1"/>
      <c r="B311" s="16">
        <v>290</v>
      </c>
      <c r="C311" s="14"/>
      <c r="D311" s="25"/>
      <c r="E311" s="29"/>
      <c r="F311" s="80"/>
      <c r="G311" s="18"/>
      <c r="H311" s="18"/>
      <c r="I311" s="27">
        <f>май.25!I311+F311-E311</f>
        <v>0</v>
      </c>
    </row>
    <row r="312" spans="1:10" x14ac:dyDescent="0.25">
      <c r="A312" s="1"/>
      <c r="B312" s="16">
        <v>291</v>
      </c>
      <c r="C312" s="14"/>
      <c r="D312" s="25"/>
      <c r="E312" s="29">
        <v>1250</v>
      </c>
      <c r="F312" s="80">
        <v>1250</v>
      </c>
      <c r="G312" s="18" t="s">
        <v>783</v>
      </c>
      <c r="H312" s="18" t="s">
        <v>782</v>
      </c>
      <c r="I312" s="27">
        <f>май.25!I312+F312-E312</f>
        <v>0</v>
      </c>
    </row>
    <row r="313" spans="1:10" x14ac:dyDescent="0.25">
      <c r="A313" s="1"/>
      <c r="B313" s="16">
        <v>292</v>
      </c>
      <c r="C313" s="14"/>
      <c r="D313" s="25"/>
      <c r="E313" s="29">
        <v>1250</v>
      </c>
      <c r="F313" s="80"/>
      <c r="G313" s="18"/>
      <c r="H313" s="18"/>
      <c r="I313" s="27">
        <f>май.25!I313+F313-E313</f>
        <v>-7500</v>
      </c>
    </row>
    <row r="314" spans="1:10" x14ac:dyDescent="0.25">
      <c r="A314" s="1"/>
      <c r="B314" s="16">
        <v>293</v>
      </c>
      <c r="C314" s="14"/>
      <c r="D314" s="25"/>
      <c r="E314" s="29">
        <v>1250</v>
      </c>
      <c r="F314" s="80"/>
      <c r="G314" s="18"/>
      <c r="H314" s="18"/>
      <c r="I314" s="27">
        <f>май.25!I314+F314-E314</f>
        <v>-7500</v>
      </c>
    </row>
    <row r="315" spans="1:10" x14ac:dyDescent="0.25">
      <c r="A315" s="1"/>
      <c r="B315" s="16">
        <v>294</v>
      </c>
      <c r="C315" s="14"/>
      <c r="D315" s="25"/>
      <c r="E315" s="29">
        <v>1250</v>
      </c>
      <c r="F315" s="80"/>
      <c r="G315" s="18"/>
      <c r="H315" s="18"/>
      <c r="I315" s="27">
        <f>май.25!I315+F315-E315</f>
        <v>-7500</v>
      </c>
    </row>
    <row r="316" spans="1:10" x14ac:dyDescent="0.25">
      <c r="A316" s="1"/>
      <c r="B316" s="16">
        <v>295</v>
      </c>
      <c r="C316" s="14"/>
      <c r="D316" s="25"/>
      <c r="E316" s="29">
        <v>1250</v>
      </c>
      <c r="F316" s="80"/>
      <c r="G316" s="18"/>
      <c r="H316" s="18"/>
      <c r="I316" s="27">
        <f>май.25!I316+F316-E316</f>
        <v>-3850</v>
      </c>
    </row>
    <row r="317" spans="1:10" x14ac:dyDescent="0.25">
      <c r="A317" s="1"/>
      <c r="B317" s="16">
        <v>296</v>
      </c>
      <c r="C317" s="14"/>
      <c r="D317" s="25"/>
      <c r="E317" s="29">
        <v>1250</v>
      </c>
      <c r="F317" s="80"/>
      <c r="G317" s="18"/>
      <c r="H317" s="18"/>
      <c r="I317" s="27">
        <f>май.25!I317+F317-E317</f>
        <v>-7500</v>
      </c>
    </row>
    <row r="318" spans="1:10" x14ac:dyDescent="0.25">
      <c r="A318" s="1"/>
      <c r="B318" s="16">
        <v>297</v>
      </c>
      <c r="C318" s="14"/>
      <c r="D318" s="25"/>
      <c r="E318" s="29">
        <v>1250</v>
      </c>
      <c r="F318" s="80"/>
      <c r="G318" s="18"/>
      <c r="H318" s="18"/>
      <c r="I318" s="27">
        <f>май.25!I318+F318-E318</f>
        <v>-7500</v>
      </c>
    </row>
    <row r="319" spans="1:10" x14ac:dyDescent="0.25">
      <c r="A319" s="1"/>
      <c r="B319" s="16">
        <v>298</v>
      </c>
      <c r="C319" s="14"/>
      <c r="D319" s="25"/>
      <c r="E319" s="29">
        <v>1250</v>
      </c>
      <c r="F319" s="80"/>
      <c r="G319" s="18"/>
      <c r="H319" s="18"/>
      <c r="I319" s="27">
        <f>май.25!I319+F319-E319</f>
        <v>-7500</v>
      </c>
    </row>
    <row r="320" spans="1:10" x14ac:dyDescent="0.25">
      <c r="A320" s="1"/>
      <c r="B320" s="16">
        <v>299</v>
      </c>
      <c r="C320" s="14"/>
      <c r="D320" s="25"/>
      <c r="E320" s="29">
        <v>1250</v>
      </c>
      <c r="F320" s="80"/>
      <c r="G320" s="18"/>
      <c r="H320" s="18"/>
      <c r="I320" s="27">
        <f>май.25!I320+F320-E320</f>
        <v>-2500</v>
      </c>
    </row>
    <row r="321" spans="1:9" x14ac:dyDescent="0.25">
      <c r="A321" s="1"/>
      <c r="B321" s="16">
        <v>300</v>
      </c>
      <c r="C321" s="14"/>
      <c r="D321" s="25"/>
      <c r="E321" s="29">
        <v>1250</v>
      </c>
      <c r="F321" s="80"/>
      <c r="G321" s="18"/>
      <c r="H321" s="18"/>
      <c r="I321" s="27">
        <f>май.25!I321+F321-E321</f>
        <v>-4500</v>
      </c>
    </row>
    <row r="322" spans="1:9" x14ac:dyDescent="0.25">
      <c r="A322" s="1"/>
      <c r="B322" s="16">
        <v>301</v>
      </c>
      <c r="C322" s="14"/>
      <c r="D322" s="25"/>
      <c r="E322" s="29">
        <v>1250</v>
      </c>
      <c r="F322" s="80"/>
      <c r="G322" s="18"/>
      <c r="H322" s="18"/>
      <c r="I322" s="27">
        <f>май.25!I322+F322-E322</f>
        <v>-7500</v>
      </c>
    </row>
    <row r="323" spans="1:9" x14ac:dyDescent="0.25">
      <c r="A323" s="1"/>
      <c r="B323" s="16">
        <v>302</v>
      </c>
      <c r="C323" s="14"/>
      <c r="D323" s="25"/>
      <c r="E323" s="29">
        <v>1250</v>
      </c>
      <c r="F323" s="80"/>
      <c r="G323" s="18"/>
      <c r="H323" s="18"/>
      <c r="I323" s="27">
        <f>май.25!I323+F323-E323</f>
        <v>-7500</v>
      </c>
    </row>
    <row r="324" spans="1:9" x14ac:dyDescent="0.25">
      <c r="A324" s="1"/>
      <c r="B324" s="16">
        <v>303</v>
      </c>
      <c r="C324" s="14"/>
      <c r="D324" s="25"/>
      <c r="E324" s="29">
        <v>1250</v>
      </c>
      <c r="F324" s="80"/>
      <c r="G324" s="18"/>
      <c r="H324" s="18"/>
      <c r="I324" s="27">
        <f>май.25!I324+F324-E324</f>
        <v>1250</v>
      </c>
    </row>
    <row r="325" spans="1:9" x14ac:dyDescent="0.25">
      <c r="A325" s="1"/>
      <c r="B325" s="16">
        <v>304</v>
      </c>
      <c r="C325" s="14"/>
      <c r="D325" s="25"/>
      <c r="E325" s="29"/>
      <c r="F325" s="80"/>
      <c r="G325" s="18"/>
      <c r="H325" s="18"/>
      <c r="I325" s="27">
        <f>май.25!I325+F325-E325</f>
        <v>0</v>
      </c>
    </row>
    <row r="326" spans="1:9" x14ac:dyDescent="0.25">
      <c r="A326" s="8"/>
      <c r="B326" s="16">
        <v>305</v>
      </c>
      <c r="C326" s="14"/>
      <c r="D326" s="25"/>
      <c r="E326" s="29">
        <v>1250</v>
      </c>
      <c r="F326" s="80"/>
      <c r="G326" s="18"/>
      <c r="H326" s="18"/>
      <c r="I326" s="27">
        <f>май.25!I326+F326-E326</f>
        <v>-5000</v>
      </c>
    </row>
    <row r="327" spans="1:9" x14ac:dyDescent="0.25">
      <c r="A327" s="69"/>
      <c r="B327" s="16">
        <v>306</v>
      </c>
      <c r="C327" s="62"/>
      <c r="D327" s="25"/>
      <c r="E327" s="29">
        <v>1250</v>
      </c>
      <c r="F327" s="80">
        <v>2500</v>
      </c>
      <c r="G327" s="18" t="s">
        <v>694</v>
      </c>
      <c r="H327" s="18" t="s">
        <v>687</v>
      </c>
      <c r="I327" s="27">
        <f>май.25!I327+F327-E327</f>
        <v>1250</v>
      </c>
    </row>
    <row r="328" spans="1:9" x14ac:dyDescent="0.25">
      <c r="A328" s="69"/>
      <c r="B328" s="16">
        <v>307</v>
      </c>
      <c r="C328" s="45"/>
      <c r="D328" s="25"/>
      <c r="E328" s="29">
        <v>1250</v>
      </c>
      <c r="F328" s="80">
        <v>1250</v>
      </c>
      <c r="G328" s="18" t="s">
        <v>726</v>
      </c>
      <c r="H328" s="18" t="s">
        <v>721</v>
      </c>
      <c r="I328" s="27">
        <f>май.25!I328+F328-E328</f>
        <v>5000</v>
      </c>
    </row>
    <row r="329" spans="1:9" x14ac:dyDescent="0.25">
      <c r="A329" s="69"/>
      <c r="B329" s="16">
        <v>308</v>
      </c>
      <c r="C329" s="45"/>
      <c r="D329" s="25"/>
      <c r="E329" s="29">
        <v>1250</v>
      </c>
      <c r="F329" s="80"/>
      <c r="G329" s="18"/>
      <c r="H329" s="18"/>
      <c r="I329" s="27">
        <f>май.25!I329+F329-E329</f>
        <v>-2500</v>
      </c>
    </row>
    <row r="330" spans="1:9" x14ac:dyDescent="0.25">
      <c r="A330" s="69"/>
      <c r="B330" s="16">
        <v>309</v>
      </c>
      <c r="C330" s="45"/>
      <c r="D330" s="25"/>
      <c r="E330" s="29">
        <v>1250</v>
      </c>
      <c r="F330" s="80">
        <v>1250</v>
      </c>
      <c r="G330" s="18" t="s">
        <v>764</v>
      </c>
      <c r="H330" s="18" t="s">
        <v>763</v>
      </c>
      <c r="I330" s="27">
        <f>май.25!I330+F330-E330</f>
        <v>0</v>
      </c>
    </row>
    <row r="331" spans="1:9" x14ac:dyDescent="0.25">
      <c r="A331" s="69"/>
      <c r="B331" s="16">
        <v>310</v>
      </c>
      <c r="C331" s="45"/>
      <c r="D331" s="25"/>
      <c r="E331" s="29">
        <v>1250</v>
      </c>
      <c r="F331" s="80"/>
      <c r="G331" s="18"/>
      <c r="H331" s="18"/>
      <c r="I331" s="27">
        <f>май.25!I331+F331-E331</f>
        <v>1250</v>
      </c>
    </row>
    <row r="332" spans="1:9" x14ac:dyDescent="0.25">
      <c r="A332" s="69"/>
      <c r="B332" s="16">
        <v>311</v>
      </c>
      <c r="C332" s="45"/>
      <c r="D332" s="25"/>
      <c r="E332" s="29">
        <v>1250</v>
      </c>
      <c r="F332" s="80">
        <v>1250</v>
      </c>
      <c r="G332" s="18" t="s">
        <v>810</v>
      </c>
      <c r="H332" s="18" t="s">
        <v>806</v>
      </c>
      <c r="I332" s="27">
        <f>май.25!I332+F332-E332</f>
        <v>0</v>
      </c>
    </row>
    <row r="333" spans="1:9" x14ac:dyDescent="0.25">
      <c r="A333" s="69"/>
      <c r="B333" s="16">
        <v>312</v>
      </c>
      <c r="C333" s="45"/>
      <c r="D333" s="25"/>
      <c r="E333" s="29">
        <v>1250</v>
      </c>
      <c r="F333" s="80"/>
      <c r="G333" s="18"/>
      <c r="H333" s="18"/>
      <c r="I333" s="27">
        <f>май.25!I333+F333-E333</f>
        <v>1250</v>
      </c>
    </row>
    <row r="334" spans="1:9" x14ac:dyDescent="0.25">
      <c r="A334" s="69"/>
      <c r="B334" s="16">
        <v>313</v>
      </c>
      <c r="C334" s="45"/>
      <c r="D334" s="25"/>
      <c r="E334" s="29"/>
      <c r="F334" s="80"/>
      <c r="G334" s="18"/>
      <c r="H334" s="18"/>
      <c r="I334" s="27">
        <f>май.25!I334+F334-E334</f>
        <v>0</v>
      </c>
    </row>
    <row r="335" spans="1:9" x14ac:dyDescent="0.25">
      <c r="A335" s="69"/>
      <c r="B335" s="16">
        <v>314</v>
      </c>
      <c r="C335" s="45"/>
      <c r="D335" s="25"/>
      <c r="E335" s="29">
        <v>1250</v>
      </c>
      <c r="F335" s="80">
        <v>3000</v>
      </c>
      <c r="G335" s="18" t="s">
        <v>711</v>
      </c>
      <c r="H335" s="18" t="s">
        <v>703</v>
      </c>
      <c r="I335" s="27">
        <f>май.25!I335+F335-E335</f>
        <v>3500</v>
      </c>
    </row>
    <row r="336" spans="1:9" x14ac:dyDescent="0.25">
      <c r="A336" s="69"/>
      <c r="B336" s="16">
        <v>315</v>
      </c>
      <c r="C336" s="45"/>
      <c r="D336" s="25"/>
      <c r="E336" s="29"/>
      <c r="F336" s="80"/>
      <c r="G336" s="18"/>
      <c r="H336" s="18"/>
      <c r="I336" s="27">
        <f>май.25!I336+F336-E336</f>
        <v>0</v>
      </c>
    </row>
    <row r="337" spans="1:9" x14ac:dyDescent="0.25">
      <c r="A337" s="69"/>
      <c r="B337" s="16">
        <v>316</v>
      </c>
      <c r="C337" s="14"/>
      <c r="D337" s="25"/>
      <c r="E337" s="29">
        <v>1250</v>
      </c>
      <c r="F337" s="80">
        <v>1250</v>
      </c>
      <c r="G337" s="18" t="s">
        <v>811</v>
      </c>
      <c r="H337" s="18" t="s">
        <v>806</v>
      </c>
      <c r="I337" s="27">
        <f>май.25!I337+F337-E337</f>
        <v>0</v>
      </c>
    </row>
    <row r="338" spans="1:9" x14ac:dyDescent="0.25">
      <c r="C338" s="30"/>
      <c r="D338" s="28"/>
      <c r="E338" s="28"/>
      <c r="F338" s="28"/>
      <c r="G338" s="28"/>
      <c r="H338" s="28"/>
    </row>
    <row r="339" spans="1:9" x14ac:dyDescent="0.25">
      <c r="C339" s="42"/>
      <c r="G339" s="28"/>
    </row>
    <row r="340" spans="1:9" x14ac:dyDescent="0.25">
      <c r="C340" s="42"/>
    </row>
    <row r="341" spans="1:9" x14ac:dyDescent="0.25">
      <c r="C341" s="42"/>
    </row>
    <row r="342" spans="1:9" x14ac:dyDescent="0.25">
      <c r="C342" s="42"/>
    </row>
    <row r="343" spans="1:9" x14ac:dyDescent="0.25">
      <c r="C343" s="42"/>
    </row>
    <row r="344" spans="1:9" x14ac:dyDescent="0.25">
      <c r="C344" s="42"/>
    </row>
    <row r="345" spans="1:9" x14ac:dyDescent="0.25">
      <c r="C345" s="42"/>
    </row>
    <row r="346" spans="1:9" x14ac:dyDescent="0.25">
      <c r="C346" s="42"/>
    </row>
    <row r="347" spans="1:9" x14ac:dyDescent="0.25">
      <c r="C347" s="42"/>
    </row>
    <row r="348" spans="1:9" x14ac:dyDescent="0.25">
      <c r="C348" s="42"/>
    </row>
    <row r="349" spans="1:9" x14ac:dyDescent="0.25">
      <c r="C349" s="42"/>
    </row>
    <row r="350" spans="1:9" x14ac:dyDescent="0.25">
      <c r="C350" s="42"/>
    </row>
    <row r="351" spans="1:9" x14ac:dyDescent="0.25">
      <c r="C351" s="42"/>
    </row>
    <row r="352" spans="1:9" x14ac:dyDescent="0.25">
      <c r="C352" s="42"/>
    </row>
    <row r="353" spans="3:3" x14ac:dyDescent="0.25">
      <c r="C353" s="42"/>
    </row>
    <row r="354" spans="3:3" x14ac:dyDescent="0.25">
      <c r="C354" s="42"/>
    </row>
    <row r="355" spans="3:3" x14ac:dyDescent="0.25">
      <c r="C355" s="42"/>
    </row>
    <row r="356" spans="3:3" x14ac:dyDescent="0.25">
      <c r="C356" s="42"/>
    </row>
    <row r="357" spans="3:3" x14ac:dyDescent="0.25">
      <c r="C357" s="42"/>
    </row>
    <row r="358" spans="3:3" x14ac:dyDescent="0.25">
      <c r="C358" s="42"/>
    </row>
    <row r="359" spans="3:3" x14ac:dyDescent="0.25">
      <c r="C359" s="42"/>
    </row>
    <row r="360" spans="3:3" x14ac:dyDescent="0.25">
      <c r="C360" s="42"/>
    </row>
    <row r="361" spans="3:3" x14ac:dyDescent="0.25">
      <c r="C361" s="42"/>
    </row>
    <row r="362" spans="3:3" x14ac:dyDescent="0.25">
      <c r="C362" s="42"/>
    </row>
    <row r="363" spans="3:3" x14ac:dyDescent="0.25">
      <c r="C363" s="42"/>
    </row>
    <row r="364" spans="3:3" x14ac:dyDescent="0.25">
      <c r="C364" s="42"/>
    </row>
    <row r="365" spans="3:3" x14ac:dyDescent="0.25">
      <c r="C365" s="42"/>
    </row>
    <row r="366" spans="3:3" x14ac:dyDescent="0.25">
      <c r="C366" s="42"/>
    </row>
    <row r="367" spans="3:3" x14ac:dyDescent="0.25">
      <c r="C367" s="42"/>
    </row>
    <row r="368" spans="3:3" x14ac:dyDescent="0.25">
      <c r="C368" s="42"/>
    </row>
    <row r="369" spans="3:3" x14ac:dyDescent="0.25">
      <c r="C369" s="42"/>
    </row>
    <row r="370" spans="3:3" x14ac:dyDescent="0.25">
      <c r="C370" s="42"/>
    </row>
    <row r="371" spans="3:3" x14ac:dyDescent="0.25">
      <c r="C371" s="42"/>
    </row>
    <row r="372" spans="3:3" x14ac:dyDescent="0.25">
      <c r="C372" s="42"/>
    </row>
    <row r="373" spans="3:3" x14ac:dyDescent="0.25">
      <c r="C373" s="42"/>
    </row>
    <row r="374" spans="3:3" x14ac:dyDescent="0.25">
      <c r="C374" s="42"/>
    </row>
    <row r="375" spans="3:3" x14ac:dyDescent="0.25">
      <c r="C375" s="42"/>
    </row>
    <row r="376" spans="3:3" x14ac:dyDescent="0.25">
      <c r="C376" s="42"/>
    </row>
    <row r="377" spans="3:3" x14ac:dyDescent="0.25">
      <c r="C377" s="42"/>
    </row>
    <row r="378" spans="3:3" x14ac:dyDescent="0.25">
      <c r="C378" s="42"/>
    </row>
    <row r="379" spans="3:3" x14ac:dyDescent="0.25">
      <c r="C379" s="42"/>
    </row>
    <row r="380" spans="3:3" x14ac:dyDescent="0.25">
      <c r="C380" s="42"/>
    </row>
    <row r="381" spans="3:3" x14ac:dyDescent="0.25">
      <c r="C381" s="42"/>
    </row>
    <row r="382" spans="3:3" x14ac:dyDescent="0.25">
      <c r="C382" s="42"/>
    </row>
    <row r="383" spans="3:3" x14ac:dyDescent="0.25">
      <c r="C383" s="42"/>
    </row>
    <row r="384" spans="3:3" x14ac:dyDescent="0.25">
      <c r="C384" s="42"/>
    </row>
    <row r="385" spans="3:3" x14ac:dyDescent="0.25">
      <c r="C385" s="42"/>
    </row>
    <row r="386" spans="3:3" x14ac:dyDescent="0.25">
      <c r="C386" s="42"/>
    </row>
    <row r="387" spans="3:3" x14ac:dyDescent="0.25">
      <c r="C387" s="42"/>
    </row>
    <row r="388" spans="3:3" x14ac:dyDescent="0.25">
      <c r="C388" s="42"/>
    </row>
    <row r="389" spans="3:3" x14ac:dyDescent="0.25">
      <c r="C389" s="42"/>
    </row>
    <row r="390" spans="3:3" x14ac:dyDescent="0.25">
      <c r="C390" s="42"/>
    </row>
    <row r="391" spans="3:3" x14ac:dyDescent="0.25">
      <c r="C391" s="42"/>
    </row>
    <row r="392" spans="3:3" x14ac:dyDescent="0.25">
      <c r="C392" s="42"/>
    </row>
    <row r="393" spans="3:3" x14ac:dyDescent="0.25">
      <c r="C393" s="42"/>
    </row>
    <row r="394" spans="3:3" x14ac:dyDescent="0.25">
      <c r="C394" s="42"/>
    </row>
    <row r="395" spans="3:3" x14ac:dyDescent="0.25">
      <c r="C395" s="42"/>
    </row>
    <row r="396" spans="3:3" x14ac:dyDescent="0.25">
      <c r="C396" s="42"/>
    </row>
    <row r="397" spans="3:3" x14ac:dyDescent="0.25">
      <c r="C397" s="42"/>
    </row>
    <row r="398" spans="3:3" x14ac:dyDescent="0.25">
      <c r="C398" s="42"/>
    </row>
    <row r="399" spans="3:3" x14ac:dyDescent="0.25">
      <c r="C399" s="42"/>
    </row>
    <row r="400" spans="3:3" x14ac:dyDescent="0.25">
      <c r="C400" s="42"/>
    </row>
    <row r="401" spans="3:3" x14ac:dyDescent="0.25">
      <c r="C401" s="42"/>
    </row>
    <row r="402" spans="3:3" x14ac:dyDescent="0.25">
      <c r="C402" s="42"/>
    </row>
    <row r="403" spans="3:3" x14ac:dyDescent="0.25">
      <c r="C403" s="42"/>
    </row>
    <row r="404" spans="3:3" x14ac:dyDescent="0.25">
      <c r="C404" s="42"/>
    </row>
    <row r="405" spans="3:3" x14ac:dyDescent="0.25">
      <c r="C405" s="42"/>
    </row>
    <row r="406" spans="3:3" x14ac:dyDescent="0.25">
      <c r="C406" s="42"/>
    </row>
    <row r="407" spans="3:3" x14ac:dyDescent="0.25">
      <c r="C407" s="42"/>
    </row>
    <row r="408" spans="3:3" x14ac:dyDescent="0.25">
      <c r="C408" s="42"/>
    </row>
    <row r="409" spans="3:3" x14ac:dyDescent="0.25">
      <c r="C409" s="42"/>
    </row>
    <row r="410" spans="3:3" x14ac:dyDescent="0.25">
      <c r="C410" s="42"/>
    </row>
    <row r="411" spans="3:3" x14ac:dyDescent="0.25">
      <c r="C411" s="42"/>
    </row>
    <row r="412" spans="3:3" x14ac:dyDescent="0.25">
      <c r="C412" s="42"/>
    </row>
    <row r="413" spans="3:3" x14ac:dyDescent="0.25">
      <c r="C413" s="42"/>
    </row>
    <row r="414" spans="3:3" x14ac:dyDescent="0.25">
      <c r="C414" s="42"/>
    </row>
    <row r="415" spans="3:3" x14ac:dyDescent="0.25">
      <c r="C415" s="42"/>
    </row>
    <row r="416" spans="3:3" x14ac:dyDescent="0.25">
      <c r="C416" s="42"/>
    </row>
    <row r="417" spans="3:3" x14ac:dyDescent="0.25">
      <c r="C417" s="42"/>
    </row>
    <row r="418" spans="3:3" x14ac:dyDescent="0.25">
      <c r="C418" s="42"/>
    </row>
    <row r="419" spans="3:3" x14ac:dyDescent="0.25">
      <c r="C419" s="42"/>
    </row>
    <row r="420" spans="3:3" x14ac:dyDescent="0.25">
      <c r="C420" s="42"/>
    </row>
    <row r="421" spans="3:3" x14ac:dyDescent="0.25">
      <c r="C421" s="42"/>
    </row>
    <row r="422" spans="3:3" x14ac:dyDescent="0.25">
      <c r="C422" s="42"/>
    </row>
    <row r="423" spans="3:3" x14ac:dyDescent="0.25">
      <c r="C423" s="42"/>
    </row>
    <row r="424" spans="3:3" x14ac:dyDescent="0.25">
      <c r="C424" s="42"/>
    </row>
    <row r="425" spans="3:3" x14ac:dyDescent="0.25">
      <c r="C425" s="42"/>
    </row>
    <row r="426" spans="3:3" x14ac:dyDescent="0.25">
      <c r="C426" s="42"/>
    </row>
    <row r="427" spans="3:3" x14ac:dyDescent="0.25">
      <c r="C427" s="42"/>
    </row>
    <row r="428" spans="3:3" x14ac:dyDescent="0.25">
      <c r="C428" s="42"/>
    </row>
    <row r="429" spans="3:3" x14ac:dyDescent="0.25">
      <c r="C429" s="42"/>
    </row>
    <row r="430" spans="3:3" x14ac:dyDescent="0.25">
      <c r="C430" s="42"/>
    </row>
    <row r="431" spans="3:3" x14ac:dyDescent="0.25">
      <c r="C431" s="42"/>
    </row>
    <row r="432" spans="3:3" x14ac:dyDescent="0.25">
      <c r="C432" s="42"/>
    </row>
    <row r="433" spans="3:3" x14ac:dyDescent="0.25">
      <c r="C433" s="42"/>
    </row>
    <row r="434" spans="3:3" x14ac:dyDescent="0.25">
      <c r="C434" s="42"/>
    </row>
    <row r="435" spans="3:3" x14ac:dyDescent="0.25">
      <c r="C435" s="42"/>
    </row>
    <row r="436" spans="3:3" x14ac:dyDescent="0.25">
      <c r="C436" s="42"/>
    </row>
    <row r="437" spans="3:3" x14ac:dyDescent="0.25">
      <c r="C437" s="42"/>
    </row>
    <row r="438" spans="3:3" x14ac:dyDescent="0.25">
      <c r="C438" s="42"/>
    </row>
    <row r="439" spans="3:3" x14ac:dyDescent="0.25">
      <c r="C439" s="42"/>
    </row>
    <row r="440" spans="3:3" x14ac:dyDescent="0.25">
      <c r="C440" s="42"/>
    </row>
    <row r="441" spans="3:3" x14ac:dyDescent="0.25">
      <c r="C441" s="42"/>
    </row>
    <row r="442" spans="3:3" x14ac:dyDescent="0.25">
      <c r="C442" s="42"/>
    </row>
    <row r="443" spans="3:3" x14ac:dyDescent="0.25">
      <c r="C443" s="42"/>
    </row>
    <row r="444" spans="3:3" x14ac:dyDescent="0.25">
      <c r="C444" s="42"/>
    </row>
    <row r="445" spans="3:3" x14ac:dyDescent="0.25">
      <c r="C445" s="42"/>
    </row>
    <row r="446" spans="3:3" x14ac:dyDescent="0.25">
      <c r="C446" s="42"/>
    </row>
    <row r="447" spans="3:3" x14ac:dyDescent="0.25">
      <c r="C447" s="42"/>
    </row>
    <row r="448" spans="3:3" x14ac:dyDescent="0.25">
      <c r="C448" s="42"/>
    </row>
    <row r="449" spans="3:3" x14ac:dyDescent="0.25">
      <c r="C449" s="42"/>
    </row>
    <row r="450" spans="3:3" x14ac:dyDescent="0.25">
      <c r="C450" s="42"/>
    </row>
    <row r="451" spans="3:3" x14ac:dyDescent="0.25">
      <c r="C451" s="42"/>
    </row>
    <row r="452" spans="3:3" x14ac:dyDescent="0.25">
      <c r="C452" s="42"/>
    </row>
    <row r="453" spans="3:3" x14ac:dyDescent="0.25">
      <c r="C453" s="42"/>
    </row>
    <row r="454" spans="3:3" x14ac:dyDescent="0.25">
      <c r="C454" s="42"/>
    </row>
    <row r="455" spans="3:3" x14ac:dyDescent="0.25">
      <c r="C455" s="42"/>
    </row>
    <row r="456" spans="3:3" x14ac:dyDescent="0.25">
      <c r="C456" s="42"/>
    </row>
    <row r="457" spans="3:3" x14ac:dyDescent="0.25">
      <c r="C457" s="42"/>
    </row>
    <row r="458" spans="3:3" x14ac:dyDescent="0.25">
      <c r="C458" s="42"/>
    </row>
    <row r="459" spans="3:3" x14ac:dyDescent="0.25">
      <c r="C459" s="42"/>
    </row>
    <row r="460" spans="3:3" x14ac:dyDescent="0.25">
      <c r="C460" s="42"/>
    </row>
    <row r="461" spans="3:3" x14ac:dyDescent="0.25">
      <c r="C461" s="42"/>
    </row>
    <row r="462" spans="3:3" x14ac:dyDescent="0.25">
      <c r="C462" s="42"/>
    </row>
    <row r="463" spans="3:3" x14ac:dyDescent="0.25">
      <c r="C463" s="42"/>
    </row>
    <row r="464" spans="3:3" x14ac:dyDescent="0.25">
      <c r="C464" s="42"/>
    </row>
    <row r="465" spans="3:3" x14ac:dyDescent="0.25">
      <c r="C465" s="42"/>
    </row>
    <row r="466" spans="3:3" x14ac:dyDescent="0.25">
      <c r="C466" s="42"/>
    </row>
    <row r="467" spans="3:3" x14ac:dyDescent="0.25">
      <c r="C467" s="42"/>
    </row>
    <row r="468" spans="3:3" x14ac:dyDescent="0.25">
      <c r="C468" s="42"/>
    </row>
    <row r="469" spans="3:3" x14ac:dyDescent="0.25">
      <c r="C469" s="42"/>
    </row>
  </sheetData>
  <mergeCells count="1">
    <mergeCell ref="C1:I2"/>
  </mergeCells>
  <conditionalFormatting sqref="I1:I1048576">
    <cfRule type="cellIs" dxfId="6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3">
    <tabColor theme="6" tint="-0.249977111117893"/>
  </sheetPr>
  <dimension ref="A1:J469"/>
  <sheetViews>
    <sheetView topLeftCell="A61" workbookViewId="0">
      <selection activeCell="E89" sqref="E89"/>
    </sheetView>
  </sheetViews>
  <sheetFormatPr defaultColWidth="9.140625" defaultRowHeight="15" x14ac:dyDescent="0.25"/>
  <cols>
    <col min="1" max="1" width="5.7109375" style="28" customWidth="1"/>
    <col min="2" max="2" width="9.140625" style="28"/>
    <col min="3" max="3" width="28.5703125" style="30" customWidth="1"/>
    <col min="4" max="4" width="9.140625" style="28"/>
    <col min="5" max="5" width="10.28515625" style="28" bestFit="1" customWidth="1"/>
    <col min="6" max="6" width="11.7109375" style="28" bestFit="1" customWidth="1"/>
    <col min="7" max="7" width="16" style="32" customWidth="1"/>
    <col min="8" max="8" width="10.140625" style="28" bestFit="1" customWidth="1"/>
    <col min="9" max="9" width="25.7109375" style="28" customWidth="1"/>
    <col min="10" max="10" width="29.140625" style="28" customWidth="1"/>
    <col min="11" max="16384" width="9.140625" style="28"/>
  </cols>
  <sheetData>
    <row r="1" spans="1:9" x14ac:dyDescent="0.25">
      <c r="A1" s="20" t="s">
        <v>0</v>
      </c>
      <c r="B1" s="25" t="s">
        <v>1</v>
      </c>
      <c r="C1" s="151">
        <v>45839</v>
      </c>
      <c r="D1" s="152"/>
      <c r="E1" s="153"/>
      <c r="F1" s="154"/>
      <c r="G1" s="155"/>
      <c r="H1" s="152"/>
      <c r="I1" s="152"/>
    </row>
    <row r="2" spans="1:9" x14ac:dyDescent="0.25">
      <c r="A2" s="21" t="s">
        <v>2</v>
      </c>
      <c r="B2" s="22" t="s">
        <v>3</v>
      </c>
      <c r="C2" s="152"/>
      <c r="D2" s="152"/>
      <c r="E2" s="153"/>
      <c r="F2" s="154"/>
      <c r="G2" s="155"/>
      <c r="H2" s="152"/>
      <c r="I2" s="152"/>
    </row>
    <row r="3" spans="1:9" x14ac:dyDescent="0.25">
      <c r="A3" s="25"/>
      <c r="B3" s="25" t="s">
        <v>4</v>
      </c>
      <c r="C3" s="45" t="s">
        <v>5</v>
      </c>
      <c r="D3" s="25" t="s">
        <v>6</v>
      </c>
      <c r="E3" s="23" t="s">
        <v>7</v>
      </c>
      <c r="F3" s="24" t="s">
        <v>8</v>
      </c>
      <c r="G3" s="18" t="s">
        <v>9</v>
      </c>
      <c r="H3" s="25" t="s">
        <v>10</v>
      </c>
      <c r="I3" s="26" t="s">
        <v>11</v>
      </c>
    </row>
    <row r="4" spans="1:9" x14ac:dyDescent="0.25">
      <c r="A4" s="14"/>
      <c r="B4" s="1">
        <v>1</v>
      </c>
      <c r="C4" s="61"/>
      <c r="D4" s="25"/>
      <c r="E4" s="29">
        <v>1250</v>
      </c>
      <c r="F4" s="80">
        <v>1250</v>
      </c>
      <c r="G4" s="18" t="s">
        <v>883</v>
      </c>
      <c r="H4" s="18" t="s">
        <v>880</v>
      </c>
      <c r="I4" s="27">
        <f>июн.25!I4+F4-E4</f>
        <v>0</v>
      </c>
    </row>
    <row r="5" spans="1:9" x14ac:dyDescent="0.25">
      <c r="A5" s="1"/>
      <c r="B5" s="16">
        <v>2</v>
      </c>
      <c r="C5" s="62"/>
      <c r="D5" s="25"/>
      <c r="E5" s="59">
        <v>1250</v>
      </c>
      <c r="F5" s="80">
        <v>10000</v>
      </c>
      <c r="G5" s="18" t="s">
        <v>839</v>
      </c>
      <c r="H5" s="18" t="s">
        <v>835</v>
      </c>
      <c r="I5" s="27">
        <f>июн.25!I5+F5-E5</f>
        <v>1250</v>
      </c>
    </row>
    <row r="6" spans="1:9" x14ac:dyDescent="0.25">
      <c r="A6" s="1"/>
      <c r="B6" s="16">
        <v>3</v>
      </c>
      <c r="C6" s="14"/>
      <c r="D6" s="25"/>
      <c r="E6" s="29"/>
      <c r="F6" s="80"/>
      <c r="G6" s="18"/>
      <c r="H6" s="18"/>
      <c r="I6" s="27">
        <f>июн.25!I6+F6-E6</f>
        <v>0</v>
      </c>
    </row>
    <row r="7" spans="1:9" x14ac:dyDescent="0.25">
      <c r="A7" s="1"/>
      <c r="B7" s="16">
        <v>4</v>
      </c>
      <c r="C7" s="14"/>
      <c r="D7" s="25"/>
      <c r="E7" s="29">
        <v>1250</v>
      </c>
      <c r="F7" s="80"/>
      <c r="G7" s="18"/>
      <c r="H7" s="18"/>
      <c r="I7" s="27">
        <f>июн.25!I7+F7-E7</f>
        <v>1250</v>
      </c>
    </row>
    <row r="8" spans="1:9" x14ac:dyDescent="0.25">
      <c r="A8" s="1"/>
      <c r="B8" s="16">
        <v>5</v>
      </c>
      <c r="C8" s="14"/>
      <c r="D8" s="25"/>
      <c r="E8" s="29">
        <v>1250</v>
      </c>
      <c r="F8" s="80">
        <v>1250</v>
      </c>
      <c r="G8" s="18" t="s">
        <v>862</v>
      </c>
      <c r="H8" s="18" t="s">
        <v>861</v>
      </c>
      <c r="I8" s="27">
        <f>июн.25!I8+F8-E8</f>
        <v>0</v>
      </c>
    </row>
    <row r="9" spans="1:9" x14ac:dyDescent="0.25">
      <c r="A9" s="1"/>
      <c r="B9" s="16">
        <v>6</v>
      </c>
      <c r="C9" s="14"/>
      <c r="D9" s="25"/>
      <c r="E9" s="29">
        <v>1250</v>
      </c>
      <c r="F9" s="80">
        <v>2500</v>
      </c>
      <c r="G9" s="18" t="s">
        <v>961</v>
      </c>
      <c r="H9" s="18" t="s">
        <v>960</v>
      </c>
      <c r="I9" s="27">
        <f>июн.25!I9+F9-E9</f>
        <v>-1250</v>
      </c>
    </row>
    <row r="10" spans="1:9" x14ac:dyDescent="0.25">
      <c r="A10" s="1"/>
      <c r="B10" s="16">
        <v>7</v>
      </c>
      <c r="C10" s="63"/>
      <c r="D10" s="25"/>
      <c r="E10" s="29">
        <v>1250</v>
      </c>
      <c r="F10" s="80">
        <v>1250</v>
      </c>
      <c r="G10" s="18" t="s">
        <v>851</v>
      </c>
      <c r="H10" s="18" t="s">
        <v>846</v>
      </c>
      <c r="I10" s="27">
        <f>июн.25!I10+F10-E10</f>
        <v>-1250</v>
      </c>
    </row>
    <row r="11" spans="1:9" x14ac:dyDescent="0.25">
      <c r="A11" s="1"/>
      <c r="B11" s="16">
        <v>8</v>
      </c>
      <c r="C11" s="63"/>
      <c r="D11" s="25"/>
      <c r="E11" s="29">
        <v>1250</v>
      </c>
      <c r="F11" s="80"/>
      <c r="G11" s="18"/>
      <c r="H11" s="18"/>
      <c r="I11" s="27">
        <f>июн.25!I11+F11-E11</f>
        <v>-7500</v>
      </c>
    </row>
    <row r="12" spans="1:9" x14ac:dyDescent="0.25">
      <c r="A12" s="1"/>
      <c r="B12" s="16">
        <v>9</v>
      </c>
      <c r="C12" s="14"/>
      <c r="D12" s="25"/>
      <c r="E12" s="29">
        <v>1250</v>
      </c>
      <c r="F12" s="80"/>
      <c r="G12" s="18"/>
      <c r="H12" s="18"/>
      <c r="I12" s="27">
        <f>июн.25!I12+F12-E12</f>
        <v>6250</v>
      </c>
    </row>
    <row r="13" spans="1:9" x14ac:dyDescent="0.25">
      <c r="A13" s="1"/>
      <c r="B13" s="16">
        <v>10</v>
      </c>
      <c r="C13" s="14"/>
      <c r="D13" s="25"/>
      <c r="E13" s="29">
        <v>1250</v>
      </c>
      <c r="F13" s="80">
        <v>1250</v>
      </c>
      <c r="G13" s="18" t="s">
        <v>955</v>
      </c>
      <c r="H13" s="18" t="s">
        <v>956</v>
      </c>
      <c r="I13" s="27">
        <f>июн.25!I13+F13-E13</f>
        <v>1250</v>
      </c>
    </row>
    <row r="14" spans="1:9" x14ac:dyDescent="0.25">
      <c r="A14" s="1"/>
      <c r="B14" s="16">
        <v>11</v>
      </c>
      <c r="C14" s="14"/>
      <c r="D14" s="25"/>
      <c r="E14" s="29">
        <v>1250</v>
      </c>
      <c r="F14" s="80">
        <v>1250</v>
      </c>
      <c r="G14" s="18" t="s">
        <v>969</v>
      </c>
      <c r="H14" s="18" t="s">
        <v>970</v>
      </c>
      <c r="I14" s="27">
        <f>июн.25!I14+F14-E14</f>
        <v>0</v>
      </c>
    </row>
    <row r="15" spans="1:9" x14ac:dyDescent="0.25">
      <c r="A15" s="2"/>
      <c r="B15" s="16">
        <v>12</v>
      </c>
      <c r="C15" s="14"/>
      <c r="D15" s="25"/>
      <c r="E15" s="29">
        <v>1250</v>
      </c>
      <c r="F15" s="80">
        <v>1250</v>
      </c>
      <c r="G15" s="18" t="s">
        <v>853</v>
      </c>
      <c r="H15" s="18" t="s">
        <v>846</v>
      </c>
      <c r="I15" s="27">
        <f>июн.25!I15+F15-E15</f>
        <v>0</v>
      </c>
    </row>
    <row r="16" spans="1:9" x14ac:dyDescent="0.25">
      <c r="A16" s="1"/>
      <c r="B16" s="16">
        <v>13</v>
      </c>
      <c r="C16" s="14"/>
      <c r="D16" s="25"/>
      <c r="E16" s="29">
        <v>1250</v>
      </c>
      <c r="F16" s="80"/>
      <c r="G16" s="18"/>
      <c r="H16" s="18"/>
      <c r="I16" s="27">
        <f>июн.25!I16+F16-E16</f>
        <v>-8750</v>
      </c>
    </row>
    <row r="17" spans="1:9" x14ac:dyDescent="0.25">
      <c r="A17" s="1"/>
      <c r="B17" s="16">
        <v>14</v>
      </c>
      <c r="C17" s="14"/>
      <c r="D17" s="25"/>
      <c r="E17" s="29">
        <v>1250</v>
      </c>
      <c r="F17" s="80">
        <v>1500</v>
      </c>
      <c r="G17" s="18" t="s">
        <v>934</v>
      </c>
      <c r="H17" s="18" t="s">
        <v>922</v>
      </c>
      <c r="I17" s="27">
        <f>июн.25!I17+F17-E17</f>
        <v>2113</v>
      </c>
    </row>
    <row r="18" spans="1:9" x14ac:dyDescent="0.25">
      <c r="A18" s="1"/>
      <c r="B18" s="16" t="s">
        <v>20</v>
      </c>
      <c r="C18" s="14"/>
      <c r="D18" s="25"/>
      <c r="E18" s="29">
        <v>1250</v>
      </c>
      <c r="F18" s="80"/>
      <c r="G18" s="18"/>
      <c r="H18" s="18"/>
      <c r="I18" s="27">
        <f>июн.25!I18+F18-E18</f>
        <v>-2750</v>
      </c>
    </row>
    <row r="19" spans="1:9" x14ac:dyDescent="0.25">
      <c r="A19" s="1"/>
      <c r="B19" s="16" t="s">
        <v>15</v>
      </c>
      <c r="C19" s="14"/>
      <c r="D19" s="25"/>
      <c r="E19" s="29">
        <v>1250</v>
      </c>
      <c r="F19" s="80"/>
      <c r="G19" s="18"/>
      <c r="H19" s="18"/>
      <c r="I19" s="27">
        <f>июн.25!I19+F19-E19</f>
        <v>-2750</v>
      </c>
    </row>
    <row r="20" spans="1:9" x14ac:dyDescent="0.25">
      <c r="A20" s="1"/>
      <c r="B20" s="16" t="s">
        <v>19</v>
      </c>
      <c r="C20" s="14"/>
      <c r="D20" s="25"/>
      <c r="E20" s="29">
        <v>1250</v>
      </c>
      <c r="F20" s="80"/>
      <c r="G20" s="18"/>
      <c r="H20" s="18"/>
      <c r="I20" s="27">
        <f>июн.25!I20+F20-E20</f>
        <v>-1250</v>
      </c>
    </row>
    <row r="21" spans="1:9" x14ac:dyDescent="0.25">
      <c r="A21" s="1"/>
      <c r="B21" s="16">
        <v>15</v>
      </c>
      <c r="C21" s="14"/>
      <c r="D21" s="25"/>
      <c r="E21" s="29">
        <v>1250</v>
      </c>
      <c r="F21" s="80">
        <v>1250</v>
      </c>
      <c r="G21" s="18" t="s">
        <v>953</v>
      </c>
      <c r="H21" s="18" t="s">
        <v>954</v>
      </c>
      <c r="I21" s="27">
        <f>июн.25!I21+F21-E21</f>
        <v>1250</v>
      </c>
    </row>
    <row r="22" spans="1:9" x14ac:dyDescent="0.25">
      <c r="A22" s="1"/>
      <c r="B22" s="16" t="s">
        <v>17</v>
      </c>
      <c r="C22" s="14"/>
      <c r="D22" s="25"/>
      <c r="E22" s="29">
        <v>1250</v>
      </c>
      <c r="F22" s="80">
        <v>1500</v>
      </c>
      <c r="G22" s="18" t="s">
        <v>981</v>
      </c>
      <c r="H22" s="18" t="s">
        <v>976</v>
      </c>
      <c r="I22" s="27">
        <f>июн.25!I22+F22-E22</f>
        <v>-2000</v>
      </c>
    </row>
    <row r="23" spans="1:9" x14ac:dyDescent="0.25">
      <c r="A23" s="1"/>
      <c r="B23" s="16" t="s">
        <v>27</v>
      </c>
      <c r="C23" s="14"/>
      <c r="D23" s="25"/>
      <c r="E23" s="29">
        <v>1250</v>
      </c>
      <c r="F23" s="80"/>
      <c r="G23" s="18"/>
      <c r="H23" s="18"/>
      <c r="I23" s="27">
        <f>июн.25!I23+F23-E23</f>
        <v>-8750</v>
      </c>
    </row>
    <row r="24" spans="1:9" x14ac:dyDescent="0.25">
      <c r="A24" s="1"/>
      <c r="B24" s="16">
        <v>16</v>
      </c>
      <c r="C24" s="63"/>
      <c r="D24" s="25"/>
      <c r="E24" s="29">
        <v>1250</v>
      </c>
      <c r="F24" s="80">
        <v>1250</v>
      </c>
      <c r="G24" s="18" t="s">
        <v>948</v>
      </c>
      <c r="H24" s="18" t="s">
        <v>944</v>
      </c>
      <c r="I24" s="27">
        <f>июн.25!I24+F24-E24</f>
        <v>0</v>
      </c>
    </row>
    <row r="25" spans="1:9" x14ac:dyDescent="0.25">
      <c r="A25" s="1"/>
      <c r="B25" s="16">
        <v>17</v>
      </c>
      <c r="C25" s="14"/>
      <c r="D25" s="25"/>
      <c r="E25" s="29">
        <v>1250</v>
      </c>
      <c r="F25" s="80"/>
      <c r="G25" s="18"/>
      <c r="H25" s="18"/>
      <c r="I25" s="27">
        <f>июн.25!I25+F25-E25</f>
        <v>-8750</v>
      </c>
    </row>
    <row r="26" spans="1:9" x14ac:dyDescent="0.25">
      <c r="A26" s="1"/>
      <c r="B26" s="16">
        <v>18</v>
      </c>
      <c r="C26" s="14"/>
      <c r="D26" s="25"/>
      <c r="E26" s="29">
        <v>1250</v>
      </c>
      <c r="F26" s="80"/>
      <c r="G26" s="18"/>
      <c r="H26" s="18"/>
      <c r="I26" s="27">
        <f>июн.25!I26+F26-E26</f>
        <v>10500</v>
      </c>
    </row>
    <row r="27" spans="1:9" x14ac:dyDescent="0.25">
      <c r="A27" s="15"/>
      <c r="B27" s="16">
        <v>19</v>
      </c>
      <c r="C27" s="64"/>
      <c r="D27" s="25"/>
      <c r="E27" s="29">
        <v>1250</v>
      </c>
      <c r="F27" s="80">
        <v>1250</v>
      </c>
      <c r="G27" s="18" t="s">
        <v>837</v>
      </c>
      <c r="H27" s="18" t="s">
        <v>835</v>
      </c>
      <c r="I27" s="27">
        <f>июн.25!I27+F27-E27</f>
        <v>0</v>
      </c>
    </row>
    <row r="28" spans="1:9" x14ac:dyDescent="0.25">
      <c r="A28" s="15"/>
      <c r="B28" s="16">
        <v>20</v>
      </c>
      <c r="C28" s="14"/>
      <c r="D28" s="25"/>
      <c r="E28" s="29">
        <v>1250</v>
      </c>
      <c r="F28" s="80">
        <v>2500</v>
      </c>
      <c r="G28" s="18" t="s">
        <v>910</v>
      </c>
      <c r="H28" s="18" t="s">
        <v>907</v>
      </c>
      <c r="I28" s="27">
        <f>июн.25!I28+F28-E28</f>
        <v>0</v>
      </c>
    </row>
    <row r="29" spans="1:9" x14ac:dyDescent="0.25">
      <c r="A29" s="2"/>
      <c r="B29" s="16">
        <v>21</v>
      </c>
      <c r="C29" s="14"/>
      <c r="D29" s="25"/>
      <c r="E29" s="29">
        <v>1250</v>
      </c>
      <c r="F29" s="80"/>
      <c r="G29" s="18"/>
      <c r="H29" s="18"/>
      <c r="I29" s="27">
        <f>июн.25!I29+F29-E29</f>
        <v>-2500</v>
      </c>
    </row>
    <row r="30" spans="1:9" x14ac:dyDescent="0.25">
      <c r="A30" s="15"/>
      <c r="B30" s="16">
        <v>22</v>
      </c>
      <c r="C30" s="14"/>
      <c r="D30" s="25"/>
      <c r="E30" s="29">
        <v>1250</v>
      </c>
      <c r="F30" s="80">
        <v>1250</v>
      </c>
      <c r="G30" s="18" t="s">
        <v>885</v>
      </c>
      <c r="H30" s="18" t="s">
        <v>880</v>
      </c>
      <c r="I30" s="27">
        <f>июн.25!I30+F30-E30</f>
        <v>0</v>
      </c>
    </row>
    <row r="31" spans="1:9" x14ac:dyDescent="0.25">
      <c r="A31" s="1"/>
      <c r="B31" s="16">
        <v>23</v>
      </c>
      <c r="C31" s="14"/>
      <c r="D31" s="25"/>
      <c r="E31" s="29">
        <v>1250</v>
      </c>
      <c r="F31" s="80">
        <v>1250</v>
      </c>
      <c r="G31" s="18" t="s">
        <v>864</v>
      </c>
      <c r="H31" s="18" t="s">
        <v>861</v>
      </c>
      <c r="I31" s="27">
        <f>июн.25!I31+F31-E31</f>
        <v>-1250</v>
      </c>
    </row>
    <row r="32" spans="1:9" x14ac:dyDescent="0.25">
      <c r="A32" s="1"/>
      <c r="B32" s="16">
        <v>24</v>
      </c>
      <c r="C32" s="14"/>
      <c r="D32" s="25"/>
      <c r="E32" s="29">
        <v>1250</v>
      </c>
      <c r="F32" s="80">
        <v>3500</v>
      </c>
      <c r="G32" s="18" t="s">
        <v>843</v>
      </c>
      <c r="H32" s="18" t="s">
        <v>841</v>
      </c>
      <c r="I32" s="27">
        <f>июн.25!I32+F32-E32</f>
        <v>1000</v>
      </c>
    </row>
    <row r="33" spans="1:9" x14ac:dyDescent="0.25">
      <c r="A33" s="2"/>
      <c r="B33" s="16">
        <v>25</v>
      </c>
      <c r="C33" s="14"/>
      <c r="D33" s="25"/>
      <c r="E33" s="29">
        <v>1250</v>
      </c>
      <c r="F33" s="80">
        <v>12000</v>
      </c>
      <c r="G33" s="18" t="s">
        <v>975</v>
      </c>
      <c r="H33" s="18" t="s">
        <v>976</v>
      </c>
      <c r="I33" s="27">
        <f>июн.25!I33+F33-E33</f>
        <v>32250</v>
      </c>
    </row>
    <row r="34" spans="1:9" x14ac:dyDescent="0.25">
      <c r="A34" s="1"/>
      <c r="B34" s="16">
        <v>26</v>
      </c>
      <c r="C34" s="14"/>
      <c r="D34" s="25"/>
      <c r="E34" s="29">
        <v>1250</v>
      </c>
      <c r="F34" s="80"/>
      <c r="G34" s="18"/>
      <c r="H34" s="18"/>
      <c r="I34" s="27">
        <f>июн.25!I34+F34-E34</f>
        <v>-8750</v>
      </c>
    </row>
    <row r="35" spans="1:9" x14ac:dyDescent="0.25">
      <c r="A35" s="1"/>
      <c r="B35" s="16" t="s">
        <v>54</v>
      </c>
      <c r="C35" s="14"/>
      <c r="D35" s="25"/>
      <c r="E35" s="29">
        <v>1250</v>
      </c>
      <c r="F35" s="80"/>
      <c r="G35" s="18"/>
      <c r="H35" s="18"/>
      <c r="I35" s="27">
        <f>июн.25!I35+F35-E35</f>
        <v>15000</v>
      </c>
    </row>
    <row r="36" spans="1:9" x14ac:dyDescent="0.25">
      <c r="A36" s="1"/>
      <c r="B36" s="16">
        <v>27</v>
      </c>
      <c r="C36" s="14"/>
      <c r="D36" s="25"/>
      <c r="E36" s="29">
        <v>1250</v>
      </c>
      <c r="F36" s="80">
        <v>1250</v>
      </c>
      <c r="G36" s="18" t="s">
        <v>909</v>
      </c>
      <c r="H36" s="18" t="s">
        <v>907</v>
      </c>
      <c r="I36" s="27">
        <f>июн.25!I36+F36-E36</f>
        <v>0</v>
      </c>
    </row>
    <row r="37" spans="1:9" x14ac:dyDescent="0.25">
      <c r="A37" s="1"/>
      <c r="B37" s="16">
        <v>28</v>
      </c>
      <c r="C37" s="14"/>
      <c r="D37" s="25"/>
      <c r="E37" s="29">
        <v>1250</v>
      </c>
      <c r="F37" s="80">
        <v>1250</v>
      </c>
      <c r="G37" s="18" t="s">
        <v>868</v>
      </c>
      <c r="H37" s="18" t="s">
        <v>861</v>
      </c>
      <c r="I37" s="27">
        <f>июн.25!I37+F37-E37</f>
        <v>-2500</v>
      </c>
    </row>
    <row r="38" spans="1:9" x14ac:dyDescent="0.25">
      <c r="A38" s="15"/>
      <c r="B38" s="16">
        <v>29</v>
      </c>
      <c r="C38" s="65"/>
      <c r="D38" s="25"/>
      <c r="E38" s="29">
        <v>1250</v>
      </c>
      <c r="F38" s="80">
        <v>1250</v>
      </c>
      <c r="G38" s="18" t="s">
        <v>942</v>
      </c>
      <c r="H38" s="18" t="s">
        <v>941</v>
      </c>
      <c r="I38" s="27">
        <f>июн.25!I38+F38-E38</f>
        <v>-1250</v>
      </c>
    </row>
    <row r="39" spans="1:9" x14ac:dyDescent="0.25">
      <c r="A39" s="15"/>
      <c r="B39" s="16">
        <v>30</v>
      </c>
      <c r="C39" s="14"/>
      <c r="D39" s="25"/>
      <c r="E39" s="29"/>
      <c r="F39" s="80"/>
      <c r="G39" s="18"/>
      <c r="H39" s="18"/>
      <c r="I39" s="27">
        <f>июн.25!I39+F39-E39</f>
        <v>0</v>
      </c>
    </row>
    <row r="40" spans="1:9" x14ac:dyDescent="0.25">
      <c r="A40" s="15"/>
      <c r="B40" s="16">
        <v>31</v>
      </c>
      <c r="C40" s="14"/>
      <c r="D40" s="25"/>
      <c r="E40" s="29">
        <v>1250</v>
      </c>
      <c r="F40" s="80">
        <v>1250</v>
      </c>
      <c r="G40" s="18" t="s">
        <v>863</v>
      </c>
      <c r="H40" s="18" t="s">
        <v>861</v>
      </c>
      <c r="I40" s="27">
        <f>июн.25!I40+F40-E40</f>
        <v>-2500</v>
      </c>
    </row>
    <row r="41" spans="1:9" x14ac:dyDescent="0.25">
      <c r="A41" s="15"/>
      <c r="B41" s="16">
        <v>32</v>
      </c>
      <c r="C41" s="14"/>
      <c r="D41" s="25"/>
      <c r="E41" s="29">
        <v>1250</v>
      </c>
      <c r="F41" s="80"/>
      <c r="G41" s="18"/>
      <c r="H41" s="18"/>
      <c r="I41" s="27">
        <f>июн.25!I41+F41-E41</f>
        <v>-8750</v>
      </c>
    </row>
    <row r="42" spans="1:9" x14ac:dyDescent="0.25">
      <c r="A42" s="2"/>
      <c r="B42" s="16">
        <v>33</v>
      </c>
      <c r="C42" s="14"/>
      <c r="D42" s="25"/>
      <c r="E42" s="29">
        <v>1250</v>
      </c>
      <c r="F42" s="80">
        <v>1250</v>
      </c>
      <c r="G42" s="18" t="s">
        <v>840</v>
      </c>
      <c r="H42" s="18" t="s">
        <v>841</v>
      </c>
      <c r="I42" s="27">
        <f>июн.25!I42+F42-E42</f>
        <v>0</v>
      </c>
    </row>
    <row r="43" spans="1:9" x14ac:dyDescent="0.25">
      <c r="A43" s="1"/>
      <c r="B43" s="16">
        <v>34</v>
      </c>
      <c r="C43" s="14"/>
      <c r="D43" s="25"/>
      <c r="E43" s="29">
        <v>1250</v>
      </c>
      <c r="F43" s="80">
        <v>1250</v>
      </c>
      <c r="G43" s="18" t="s">
        <v>866</v>
      </c>
      <c r="H43" s="18" t="s">
        <v>861</v>
      </c>
      <c r="I43" s="27">
        <f>июн.25!I43+F43-E43</f>
        <v>-2500</v>
      </c>
    </row>
    <row r="44" spans="1:9" x14ac:dyDescent="0.25">
      <c r="A44" s="15"/>
      <c r="B44" s="16">
        <v>35</v>
      </c>
      <c r="C44" s="66"/>
      <c r="D44" s="25"/>
      <c r="E44" s="29">
        <v>1250</v>
      </c>
      <c r="F44" s="80"/>
      <c r="G44" s="18"/>
      <c r="H44" s="18"/>
      <c r="I44" s="27">
        <f>июн.25!I44+F44-E44</f>
        <v>-8750</v>
      </c>
    </row>
    <row r="45" spans="1:9" x14ac:dyDescent="0.25">
      <c r="A45" s="15"/>
      <c r="B45" s="16">
        <v>36</v>
      </c>
      <c r="C45" s="45"/>
      <c r="D45" s="25"/>
      <c r="E45" s="29">
        <v>1250</v>
      </c>
      <c r="F45" s="80">
        <v>5000</v>
      </c>
      <c r="G45" s="18" t="s">
        <v>921</v>
      </c>
      <c r="H45" s="18" t="s">
        <v>922</v>
      </c>
      <c r="I45" s="27">
        <f>июн.25!I45+F45-E45</f>
        <v>5950</v>
      </c>
    </row>
    <row r="46" spans="1:9" x14ac:dyDescent="0.25">
      <c r="A46" s="3"/>
      <c r="B46" s="16">
        <v>37</v>
      </c>
      <c r="C46" s="14"/>
      <c r="D46" s="25"/>
      <c r="E46" s="29">
        <v>1250</v>
      </c>
      <c r="F46" s="80">
        <v>1250</v>
      </c>
      <c r="G46" s="18" t="s">
        <v>871</v>
      </c>
      <c r="H46" s="18" t="s">
        <v>861</v>
      </c>
      <c r="I46" s="27">
        <f>июн.25!I46+F46-E46</f>
        <v>0</v>
      </c>
    </row>
    <row r="47" spans="1:9" x14ac:dyDescent="0.25">
      <c r="A47" s="1"/>
      <c r="B47" s="16">
        <v>38</v>
      </c>
      <c r="C47" s="45"/>
      <c r="D47" s="25"/>
      <c r="E47" s="29">
        <v>1250</v>
      </c>
      <c r="F47" s="80"/>
      <c r="G47" s="18"/>
      <c r="H47" s="18"/>
      <c r="I47" s="27">
        <f>июн.25!I47+F47-E47</f>
        <v>-8750</v>
      </c>
    </row>
    <row r="48" spans="1:9" x14ac:dyDescent="0.25">
      <c r="A48" s="1"/>
      <c r="B48" s="16">
        <v>39</v>
      </c>
      <c r="C48" s="14"/>
      <c r="D48" s="25"/>
      <c r="E48" s="29">
        <v>1250</v>
      </c>
      <c r="F48" s="80"/>
      <c r="G48" s="18"/>
      <c r="H48" s="18"/>
      <c r="I48" s="27">
        <f>июн.25!I48+F48-E48</f>
        <v>-8750</v>
      </c>
    </row>
    <row r="49" spans="1:9" x14ac:dyDescent="0.25">
      <c r="A49" s="1"/>
      <c r="B49" s="16">
        <v>40</v>
      </c>
      <c r="C49" s="14"/>
      <c r="D49" s="25"/>
      <c r="E49" s="59">
        <v>1250</v>
      </c>
      <c r="F49" s="80"/>
      <c r="G49" s="18"/>
      <c r="H49" s="18"/>
      <c r="I49" s="27">
        <f>июн.25!I49+F49-E49</f>
        <v>-8750</v>
      </c>
    </row>
    <row r="50" spans="1:9" x14ac:dyDescent="0.25">
      <c r="A50" s="1"/>
      <c r="B50" s="16">
        <v>41</v>
      </c>
      <c r="C50" s="63"/>
      <c r="D50" s="25"/>
      <c r="E50" s="29">
        <v>1250</v>
      </c>
      <c r="F50" s="80"/>
      <c r="G50" s="18"/>
      <c r="H50" s="18"/>
      <c r="I50" s="27">
        <f>июн.25!I50+F50-E50</f>
        <v>-8750</v>
      </c>
    </row>
    <row r="51" spans="1:9" x14ac:dyDescent="0.25">
      <c r="A51" s="1"/>
      <c r="B51" s="16">
        <v>42</v>
      </c>
      <c r="C51" s="14"/>
      <c r="D51" s="25"/>
      <c r="E51" s="29">
        <v>1250</v>
      </c>
      <c r="F51" s="80"/>
      <c r="G51" s="18"/>
      <c r="H51" s="18"/>
      <c r="I51" s="27">
        <f>июн.25!I51+F51-E51</f>
        <v>-8250</v>
      </c>
    </row>
    <row r="52" spans="1:9" x14ac:dyDescent="0.25">
      <c r="A52" s="1"/>
      <c r="B52" s="16">
        <v>43</v>
      </c>
      <c r="C52" s="14"/>
      <c r="D52" s="25"/>
      <c r="E52" s="29">
        <v>1250</v>
      </c>
      <c r="F52" s="80"/>
      <c r="G52" s="18"/>
      <c r="H52" s="18"/>
      <c r="I52" s="27">
        <f>июн.25!I52+F52-E52</f>
        <v>-6250</v>
      </c>
    </row>
    <row r="53" spans="1:9" x14ac:dyDescent="0.25">
      <c r="A53" s="1"/>
      <c r="B53" s="16">
        <v>44</v>
      </c>
      <c r="C53" s="14"/>
      <c r="D53" s="16"/>
      <c r="E53" s="29">
        <v>1250</v>
      </c>
      <c r="F53" s="80"/>
      <c r="G53" s="18"/>
      <c r="H53" s="18"/>
      <c r="I53" s="27">
        <f>июн.25!I53+F53-E53</f>
        <v>6250</v>
      </c>
    </row>
    <row r="54" spans="1:9" x14ac:dyDescent="0.25">
      <c r="A54" s="2"/>
      <c r="B54" s="16">
        <v>45</v>
      </c>
      <c r="C54" s="14"/>
      <c r="D54" s="25"/>
      <c r="E54" s="29">
        <v>1250</v>
      </c>
      <c r="F54" s="80">
        <v>1250</v>
      </c>
      <c r="G54" s="18" t="s">
        <v>929</v>
      </c>
      <c r="H54" s="18" t="s">
        <v>922</v>
      </c>
      <c r="I54" s="27">
        <f>июн.25!I54+F54-E54</f>
        <v>0</v>
      </c>
    </row>
    <row r="55" spans="1:9" x14ac:dyDescent="0.25">
      <c r="A55" s="1"/>
      <c r="B55" s="16">
        <v>46</v>
      </c>
      <c r="C55" s="14"/>
      <c r="D55" s="25"/>
      <c r="E55" s="29">
        <v>1250</v>
      </c>
      <c r="F55" s="80">
        <v>1250</v>
      </c>
      <c r="G55" s="18" t="s">
        <v>865</v>
      </c>
      <c r="H55" s="18" t="s">
        <v>861</v>
      </c>
      <c r="I55" s="27">
        <f>июн.25!I55+F55-E55</f>
        <v>-1250</v>
      </c>
    </row>
    <row r="56" spans="1:9" x14ac:dyDescent="0.25">
      <c r="A56" s="2"/>
      <c r="B56" s="16">
        <v>47</v>
      </c>
      <c r="C56" s="14"/>
      <c r="D56" s="25"/>
      <c r="E56" s="29">
        <v>1250</v>
      </c>
      <c r="F56" s="80"/>
      <c r="G56" s="18"/>
      <c r="H56" s="18"/>
      <c r="I56" s="27">
        <f>июн.25!I56+F56-E56</f>
        <v>-3750</v>
      </c>
    </row>
    <row r="57" spans="1:9" x14ac:dyDescent="0.25">
      <c r="A57" s="1"/>
      <c r="B57" s="16">
        <v>48</v>
      </c>
      <c r="C57" s="64"/>
      <c r="D57" s="25"/>
      <c r="E57" s="29">
        <v>1250</v>
      </c>
      <c r="F57" s="80">
        <v>2500</v>
      </c>
      <c r="G57" s="18" t="s">
        <v>879</v>
      </c>
      <c r="H57" s="18" t="s">
        <v>880</v>
      </c>
      <c r="I57" s="27">
        <f>июн.25!I57+F57-E57</f>
        <v>11250</v>
      </c>
    </row>
    <row r="58" spans="1:9" x14ac:dyDescent="0.25">
      <c r="A58" s="15"/>
      <c r="B58" s="16">
        <v>49</v>
      </c>
      <c r="C58" s="14"/>
      <c r="D58" s="25"/>
      <c r="E58" s="29">
        <v>1250</v>
      </c>
      <c r="F58" s="80">
        <v>5000</v>
      </c>
      <c r="G58" s="18" t="s">
        <v>905</v>
      </c>
      <c r="H58" s="18" t="s">
        <v>901</v>
      </c>
      <c r="I58" s="27">
        <f>июн.25!I58+F58-E58</f>
        <v>0</v>
      </c>
    </row>
    <row r="59" spans="1:9" x14ac:dyDescent="0.25">
      <c r="A59" s="15"/>
      <c r="B59" s="16">
        <v>50</v>
      </c>
      <c r="C59" s="14"/>
      <c r="D59" s="25"/>
      <c r="E59" s="29">
        <v>1250</v>
      </c>
      <c r="F59" s="80">
        <v>5000</v>
      </c>
      <c r="G59" s="18" t="s">
        <v>923</v>
      </c>
      <c r="H59" s="18" t="s">
        <v>922</v>
      </c>
      <c r="I59" s="27">
        <f>июн.25!I59+F59-E59</f>
        <v>1250</v>
      </c>
    </row>
    <row r="60" spans="1:9" x14ac:dyDescent="0.25">
      <c r="A60" s="1"/>
      <c r="B60" s="16">
        <v>51.52</v>
      </c>
      <c r="C60" s="14"/>
      <c r="D60" s="25"/>
      <c r="E60" s="29">
        <v>1250</v>
      </c>
      <c r="F60" s="80">
        <v>1000</v>
      </c>
      <c r="G60" s="18" t="s">
        <v>1051</v>
      </c>
      <c r="H60" s="18" t="s">
        <v>922</v>
      </c>
      <c r="I60" s="27">
        <f>июн.25!I60+F60-E60</f>
        <v>-6500</v>
      </c>
    </row>
    <row r="61" spans="1:9" x14ac:dyDescent="0.25">
      <c r="A61" s="15"/>
      <c r="B61" s="16">
        <v>53</v>
      </c>
      <c r="C61" s="14"/>
      <c r="D61" s="25"/>
      <c r="E61" s="29">
        <v>1250</v>
      </c>
      <c r="F61" s="80">
        <v>6250</v>
      </c>
      <c r="G61" s="18" t="s">
        <v>888</v>
      </c>
      <c r="H61" s="18" t="s">
        <v>880</v>
      </c>
      <c r="I61" s="27">
        <f>июн.25!I61+F61-E61</f>
        <v>0</v>
      </c>
    </row>
    <row r="62" spans="1:9" x14ac:dyDescent="0.25">
      <c r="A62" s="15"/>
      <c r="B62" s="16">
        <v>54.55</v>
      </c>
      <c r="C62" s="14"/>
      <c r="D62" s="25"/>
      <c r="E62" s="29">
        <v>1250</v>
      </c>
      <c r="F62" s="80">
        <v>1250</v>
      </c>
      <c r="G62" s="18" t="s">
        <v>998</v>
      </c>
      <c r="H62" s="18" t="s">
        <v>997</v>
      </c>
      <c r="I62" s="27">
        <f>июн.25!I62+F62-E62</f>
        <v>-1250</v>
      </c>
    </row>
    <row r="63" spans="1:9" x14ac:dyDescent="0.25">
      <c r="A63" s="1"/>
      <c r="B63" s="16">
        <v>56</v>
      </c>
      <c r="C63" s="14"/>
      <c r="D63" s="25"/>
      <c r="E63" s="59">
        <v>1250</v>
      </c>
      <c r="F63" s="80"/>
      <c r="G63" s="18"/>
      <c r="H63" s="18"/>
      <c r="I63" s="27">
        <f>июн.25!I63+F63-E63</f>
        <v>-8750</v>
      </c>
    </row>
    <row r="64" spans="1:9" x14ac:dyDescent="0.25">
      <c r="A64" s="1"/>
      <c r="B64" s="16">
        <v>57</v>
      </c>
      <c r="C64" s="14"/>
      <c r="D64" s="25"/>
      <c r="E64" s="59">
        <v>1250</v>
      </c>
      <c r="F64" s="80"/>
      <c r="G64" s="18"/>
      <c r="H64" s="18"/>
      <c r="I64" s="27">
        <f>июн.25!I64+F64-E64</f>
        <v>5250</v>
      </c>
    </row>
    <row r="65" spans="1:9" x14ac:dyDescent="0.25">
      <c r="A65" s="1"/>
      <c r="B65" s="16" t="s">
        <v>52</v>
      </c>
      <c r="C65" s="14"/>
      <c r="D65" s="25"/>
      <c r="E65" s="59">
        <v>1250</v>
      </c>
      <c r="F65" s="80">
        <v>2500</v>
      </c>
      <c r="G65" s="18" t="s">
        <v>987</v>
      </c>
      <c r="H65" s="18" t="s">
        <v>988</v>
      </c>
      <c r="I65" s="27">
        <f>июн.25!I65+F65-E65</f>
        <v>3750</v>
      </c>
    </row>
    <row r="66" spans="1:9" x14ac:dyDescent="0.25">
      <c r="A66" s="1"/>
      <c r="B66" s="16">
        <v>58</v>
      </c>
      <c r="C66" s="14"/>
      <c r="D66" s="25"/>
      <c r="E66" s="59">
        <v>1250</v>
      </c>
      <c r="F66" s="80">
        <v>1250</v>
      </c>
      <c r="G66" s="18" t="s">
        <v>882</v>
      </c>
      <c r="H66" s="18" t="s">
        <v>880</v>
      </c>
      <c r="I66" s="27">
        <f>июн.25!I66+F66-E66</f>
        <v>1250</v>
      </c>
    </row>
    <row r="67" spans="1:9" x14ac:dyDescent="0.25">
      <c r="A67" s="1"/>
      <c r="B67" s="16">
        <v>59</v>
      </c>
      <c r="C67" s="14"/>
      <c r="D67" s="25"/>
      <c r="E67" s="59">
        <v>1250</v>
      </c>
      <c r="F67" s="80">
        <v>1250</v>
      </c>
      <c r="G67" s="18" t="s">
        <v>850</v>
      </c>
      <c r="H67" s="18" t="s">
        <v>846</v>
      </c>
      <c r="I67" s="27">
        <f>июн.25!I67+F67-E67</f>
        <v>0</v>
      </c>
    </row>
    <row r="68" spans="1:9" x14ac:dyDescent="0.25">
      <c r="A68" s="1"/>
      <c r="B68" s="16">
        <v>60</v>
      </c>
      <c r="C68" s="14"/>
      <c r="D68" s="25"/>
      <c r="E68" s="59">
        <v>1250</v>
      </c>
      <c r="F68" s="80"/>
      <c r="G68" s="18"/>
      <c r="H68" s="18"/>
      <c r="I68" s="27">
        <f>июн.25!I68+F68-E68</f>
        <v>-8750</v>
      </c>
    </row>
    <row r="69" spans="1:9" x14ac:dyDescent="0.25">
      <c r="A69" s="1"/>
      <c r="B69" s="16">
        <v>61</v>
      </c>
      <c r="C69" s="14"/>
      <c r="D69" s="25"/>
      <c r="E69" s="59">
        <v>1250</v>
      </c>
      <c r="F69" s="80">
        <v>1250</v>
      </c>
      <c r="G69" s="18" t="s">
        <v>894</v>
      </c>
      <c r="H69" s="18" t="s">
        <v>880</v>
      </c>
      <c r="I69" s="27">
        <f>июн.25!I69+F69-E69</f>
        <v>-1250</v>
      </c>
    </row>
    <row r="70" spans="1:9" x14ac:dyDescent="0.25">
      <c r="A70" s="1"/>
      <c r="B70" s="16">
        <v>62</v>
      </c>
      <c r="C70" s="14"/>
      <c r="D70" s="25"/>
      <c r="E70" s="59">
        <v>1250</v>
      </c>
      <c r="F70" s="80">
        <v>1250</v>
      </c>
      <c r="G70" s="18" t="s">
        <v>884</v>
      </c>
      <c r="H70" s="18" t="s">
        <v>880</v>
      </c>
      <c r="I70" s="27">
        <f>июн.25!I70+F70-E70</f>
        <v>-2500</v>
      </c>
    </row>
    <row r="71" spans="1:9" x14ac:dyDescent="0.25">
      <c r="A71" s="1"/>
      <c r="B71" s="16">
        <v>63</v>
      </c>
      <c r="C71" s="14"/>
      <c r="D71" s="25"/>
      <c r="E71" s="29">
        <v>1250</v>
      </c>
      <c r="F71" s="80">
        <v>11250</v>
      </c>
      <c r="G71" s="18" t="s">
        <v>920</v>
      </c>
      <c r="H71" s="18" t="s">
        <v>912</v>
      </c>
      <c r="I71" s="27">
        <f>июн.25!I71+F71-E71</f>
        <v>2500</v>
      </c>
    </row>
    <row r="72" spans="1:9" x14ac:dyDescent="0.25">
      <c r="A72" s="1"/>
      <c r="B72" s="16">
        <v>64</v>
      </c>
      <c r="C72" s="14"/>
      <c r="D72" s="25"/>
      <c r="E72" s="29">
        <v>1250</v>
      </c>
      <c r="F72" s="80"/>
      <c r="G72" s="18"/>
      <c r="H72" s="18"/>
      <c r="I72" s="27">
        <f>июн.25!I72+F72-E72</f>
        <v>-8750</v>
      </c>
    </row>
    <row r="73" spans="1:9" x14ac:dyDescent="0.25">
      <c r="A73" s="3"/>
      <c r="B73" s="16">
        <v>65</v>
      </c>
      <c r="C73" s="14"/>
      <c r="D73" s="25"/>
      <c r="E73" s="59"/>
      <c r="F73" s="80"/>
      <c r="G73" s="18"/>
      <c r="H73" s="18"/>
      <c r="I73" s="27">
        <f>июн.25!I73+F73-E73</f>
        <v>0</v>
      </c>
    </row>
    <row r="74" spans="1:9" x14ac:dyDescent="0.25">
      <c r="A74" s="1"/>
      <c r="B74" s="16">
        <v>66</v>
      </c>
      <c r="C74" s="14"/>
      <c r="D74" s="25"/>
      <c r="E74" s="59">
        <v>1250</v>
      </c>
      <c r="F74" s="80"/>
      <c r="G74" s="18"/>
      <c r="H74" s="18"/>
      <c r="I74" s="27">
        <f>июн.25!I74+F74-E74</f>
        <v>-8750</v>
      </c>
    </row>
    <row r="75" spans="1:9" x14ac:dyDescent="0.25">
      <c r="A75" s="1"/>
      <c r="B75" s="16" t="s">
        <v>1137</v>
      </c>
      <c r="C75" s="14"/>
      <c r="D75" s="25"/>
      <c r="E75" s="29">
        <v>1250</v>
      </c>
      <c r="F75" s="80"/>
      <c r="G75" s="18"/>
      <c r="H75" s="18"/>
      <c r="I75" s="27">
        <f>июн.25!I75+F75-E75</f>
        <v>86000</v>
      </c>
    </row>
    <row r="76" spans="1:9" x14ac:dyDescent="0.25">
      <c r="A76" s="1"/>
      <c r="B76" s="16">
        <v>68.69</v>
      </c>
      <c r="C76" s="14"/>
      <c r="D76" s="25"/>
      <c r="E76" s="29">
        <v>1250</v>
      </c>
      <c r="F76" s="80">
        <v>1250</v>
      </c>
      <c r="G76" s="18" t="s">
        <v>877</v>
      </c>
      <c r="H76" s="18" t="s">
        <v>878</v>
      </c>
      <c r="I76" s="27">
        <f>июн.25!I76+F76-E76</f>
        <v>2500</v>
      </c>
    </row>
    <row r="77" spans="1:9" x14ac:dyDescent="0.25">
      <c r="A77" s="1"/>
      <c r="B77" s="16">
        <v>69</v>
      </c>
      <c r="C77" s="14"/>
      <c r="D77" s="25"/>
      <c r="E77" s="29">
        <v>1250</v>
      </c>
      <c r="F77" s="80">
        <v>1250</v>
      </c>
      <c r="G77" s="18" t="s">
        <v>836</v>
      </c>
      <c r="H77" s="18" t="s">
        <v>835</v>
      </c>
      <c r="I77" s="27">
        <f>июн.25!I77+F77-E77</f>
        <v>-3750</v>
      </c>
    </row>
    <row r="78" spans="1:9" x14ac:dyDescent="0.25">
      <c r="A78" s="1"/>
      <c r="B78" s="16">
        <v>70</v>
      </c>
      <c r="C78" s="14"/>
      <c r="D78" s="25"/>
      <c r="E78" s="29">
        <v>1250</v>
      </c>
      <c r="F78" s="80">
        <v>1500</v>
      </c>
      <c r="G78" s="18" t="s">
        <v>881</v>
      </c>
      <c r="H78" s="18" t="s">
        <v>880</v>
      </c>
      <c r="I78" s="27">
        <f>июн.25!I78+F78-E78</f>
        <v>250</v>
      </c>
    </row>
    <row r="79" spans="1:9" x14ac:dyDescent="0.25">
      <c r="A79" s="1"/>
      <c r="B79" s="16">
        <v>71</v>
      </c>
      <c r="C79" s="14"/>
      <c r="D79" s="25"/>
      <c r="E79" s="29">
        <v>1250</v>
      </c>
      <c r="F79" s="80"/>
      <c r="G79" s="18"/>
      <c r="H79" s="18"/>
      <c r="I79" s="27">
        <f>июн.25!I79+F79-E79</f>
        <v>-5000</v>
      </c>
    </row>
    <row r="80" spans="1:9" x14ac:dyDescent="0.25">
      <c r="A80" s="1"/>
      <c r="B80" s="16">
        <v>72</v>
      </c>
      <c r="C80" s="14"/>
      <c r="D80" s="25"/>
      <c r="E80" s="29">
        <v>1250</v>
      </c>
      <c r="F80" s="80"/>
      <c r="G80" s="18"/>
      <c r="H80" s="18"/>
      <c r="I80" s="27">
        <f>июн.25!I80+F80-E80</f>
        <v>-5000</v>
      </c>
    </row>
    <row r="81" spans="1:10" x14ac:dyDescent="0.25">
      <c r="A81" s="1"/>
      <c r="B81" s="16">
        <v>73</v>
      </c>
      <c r="C81" s="14"/>
      <c r="D81" s="25"/>
      <c r="E81" s="59">
        <v>1250</v>
      </c>
      <c r="F81" s="80"/>
      <c r="G81" s="18"/>
      <c r="H81" s="18"/>
      <c r="I81" s="27">
        <f>июн.25!I81+F81-E81</f>
        <v>6250</v>
      </c>
    </row>
    <row r="82" spans="1:10" x14ac:dyDescent="0.25">
      <c r="A82" s="1"/>
      <c r="B82" s="16">
        <v>74</v>
      </c>
      <c r="C82" s="14"/>
      <c r="D82" s="25"/>
      <c r="E82" s="59">
        <v>1250</v>
      </c>
      <c r="F82" s="80"/>
      <c r="G82" s="18"/>
      <c r="H82" s="18"/>
      <c r="I82" s="27">
        <f>июн.25!I82+F82-E82</f>
        <v>-8750</v>
      </c>
    </row>
    <row r="83" spans="1:10" x14ac:dyDescent="0.25">
      <c r="A83" s="1"/>
      <c r="B83" s="16">
        <v>75</v>
      </c>
      <c r="C83" s="14"/>
      <c r="D83" s="25"/>
      <c r="E83" s="59"/>
      <c r="F83" s="80"/>
      <c r="G83" s="18"/>
      <c r="H83" s="18"/>
      <c r="I83" s="27">
        <f>июн.25!I83+F83-E83</f>
        <v>0</v>
      </c>
    </row>
    <row r="84" spans="1:10" x14ac:dyDescent="0.25">
      <c r="A84" s="1"/>
      <c r="B84" s="16">
        <v>76</v>
      </c>
      <c r="C84" s="14"/>
      <c r="D84" s="25"/>
      <c r="E84" s="59">
        <v>1250</v>
      </c>
      <c r="F84" s="80"/>
      <c r="G84" s="18"/>
      <c r="H84" s="18"/>
      <c r="I84" s="27">
        <f>июн.25!I84+F84-E84</f>
        <v>-5000</v>
      </c>
    </row>
    <row r="85" spans="1:10" x14ac:dyDescent="0.25">
      <c r="A85" s="1"/>
      <c r="B85" s="16">
        <v>77</v>
      </c>
      <c r="C85" s="14"/>
      <c r="D85" s="25"/>
      <c r="E85" s="59">
        <v>1250</v>
      </c>
      <c r="F85" s="80"/>
      <c r="G85" s="18"/>
      <c r="H85" s="18"/>
      <c r="I85" s="27">
        <f>июн.25!I85+F85-E85</f>
        <v>-5000</v>
      </c>
    </row>
    <row r="86" spans="1:10" x14ac:dyDescent="0.25">
      <c r="A86" s="1"/>
      <c r="B86" s="16">
        <v>78</v>
      </c>
      <c r="C86" s="14"/>
      <c r="D86" s="25"/>
      <c r="E86" s="59">
        <v>1250</v>
      </c>
      <c r="F86" s="80"/>
      <c r="G86" s="18"/>
      <c r="H86" s="18"/>
      <c r="I86" s="27">
        <f>июн.25!I86+F86-E86</f>
        <v>-2500</v>
      </c>
    </row>
    <row r="87" spans="1:10" x14ac:dyDescent="0.25">
      <c r="A87" s="1"/>
      <c r="B87" s="16">
        <v>79</v>
      </c>
      <c r="C87" s="14"/>
      <c r="D87" s="25"/>
      <c r="E87" s="59">
        <v>1250</v>
      </c>
      <c r="F87" s="80">
        <v>1250</v>
      </c>
      <c r="G87" s="18" t="s">
        <v>908</v>
      </c>
      <c r="H87" s="18" t="s">
        <v>907</v>
      </c>
      <c r="I87" s="27">
        <f>июн.25!I87+F87-E87</f>
        <v>0</v>
      </c>
    </row>
    <row r="88" spans="1:10" x14ac:dyDescent="0.25">
      <c r="A88" s="1"/>
      <c r="B88" s="16">
        <v>80</v>
      </c>
      <c r="C88" s="14"/>
      <c r="D88" s="25"/>
      <c r="E88" s="59">
        <v>1250</v>
      </c>
      <c r="F88" s="80">
        <v>2500</v>
      </c>
      <c r="G88" s="18" t="s">
        <v>971</v>
      </c>
      <c r="H88" s="18" t="s">
        <v>972</v>
      </c>
      <c r="I88" s="27">
        <f>июн.25!I88+F88-E88</f>
        <v>0</v>
      </c>
    </row>
    <row r="89" spans="1:10" x14ac:dyDescent="0.25">
      <c r="A89" s="1"/>
      <c r="B89" s="16">
        <v>81</v>
      </c>
      <c r="C89" s="14"/>
      <c r="D89" s="25"/>
      <c r="E89" s="59"/>
      <c r="F89" s="80"/>
      <c r="G89" s="18"/>
      <c r="H89" s="18"/>
      <c r="I89" s="27">
        <f>июн.25!I89+F89-E89</f>
        <v>22250</v>
      </c>
    </row>
    <row r="90" spans="1:10" x14ac:dyDescent="0.25">
      <c r="A90" s="1"/>
      <c r="B90" s="16">
        <v>82</v>
      </c>
      <c r="C90" s="14"/>
      <c r="D90" s="25"/>
      <c r="E90" s="59">
        <v>1250</v>
      </c>
      <c r="F90" s="80">
        <v>2500</v>
      </c>
      <c r="G90" s="18" t="s">
        <v>983</v>
      </c>
      <c r="H90" s="18" t="s">
        <v>984</v>
      </c>
      <c r="I90" s="27">
        <f>июн.25!I90+F90-E90</f>
        <v>1250</v>
      </c>
    </row>
    <row r="91" spans="1:10" x14ac:dyDescent="0.25">
      <c r="A91" s="3"/>
      <c r="B91" s="16">
        <v>83</v>
      </c>
      <c r="C91" s="14"/>
      <c r="D91" s="25"/>
      <c r="E91" s="59"/>
      <c r="F91" s="80"/>
      <c r="G91" s="18"/>
      <c r="H91" s="18"/>
      <c r="I91" s="27">
        <f>июн.25!I91+F91-E91</f>
        <v>0</v>
      </c>
    </row>
    <row r="92" spans="1:10" x14ac:dyDescent="0.25">
      <c r="A92" s="1"/>
      <c r="B92" s="16">
        <v>84</v>
      </c>
      <c r="C92" s="14"/>
      <c r="D92" s="25"/>
      <c r="E92" s="59">
        <v>1250</v>
      </c>
      <c r="F92" s="80">
        <v>1250</v>
      </c>
      <c r="G92" s="18" t="s">
        <v>860</v>
      </c>
      <c r="H92" s="18" t="s">
        <v>861</v>
      </c>
      <c r="I92" s="27">
        <f>июн.25!I92+F92-E92</f>
        <v>-1250</v>
      </c>
      <c r="J92" s="122"/>
    </row>
    <row r="93" spans="1:10" x14ac:dyDescent="0.25">
      <c r="A93" s="1"/>
      <c r="B93" s="16">
        <v>85</v>
      </c>
      <c r="C93" s="14"/>
      <c r="D93" s="25"/>
      <c r="E93" s="59">
        <v>1250</v>
      </c>
      <c r="F93" s="80">
        <v>1250</v>
      </c>
      <c r="G93" s="18" t="s">
        <v>913</v>
      </c>
      <c r="H93" s="18" t="s">
        <v>912</v>
      </c>
      <c r="I93" s="27">
        <f>июн.25!I93+F93-E93</f>
        <v>0</v>
      </c>
    </row>
    <row r="94" spans="1:10" x14ac:dyDescent="0.25">
      <c r="A94" s="1"/>
      <c r="B94" s="16">
        <v>86</v>
      </c>
      <c r="C94" s="14"/>
      <c r="D94" s="25"/>
      <c r="E94" s="59">
        <v>1250</v>
      </c>
      <c r="F94" s="80"/>
      <c r="G94" s="18"/>
      <c r="H94" s="18"/>
      <c r="I94" s="27">
        <f>июн.25!I94+F94-E94</f>
        <v>-8750</v>
      </c>
    </row>
    <row r="95" spans="1:10" x14ac:dyDescent="0.25">
      <c r="A95" s="1"/>
      <c r="B95" s="16">
        <v>87</v>
      </c>
      <c r="C95" s="14"/>
      <c r="D95" s="25"/>
      <c r="E95" s="59">
        <v>1250</v>
      </c>
      <c r="F95" s="80"/>
      <c r="G95" s="18"/>
      <c r="H95" s="18"/>
      <c r="I95" s="27">
        <f>июн.25!I95+F95-E95</f>
        <v>-8750</v>
      </c>
    </row>
    <row r="96" spans="1:10" x14ac:dyDescent="0.25">
      <c r="A96" s="1"/>
      <c r="B96" s="16">
        <v>88</v>
      </c>
      <c r="C96" s="14"/>
      <c r="D96" s="25"/>
      <c r="E96" s="59"/>
      <c r="F96" s="80"/>
      <c r="G96" s="18"/>
      <c r="H96" s="18"/>
      <c r="I96" s="27">
        <f>июн.25!I96+F96-E96</f>
        <v>0</v>
      </c>
    </row>
    <row r="97" spans="1:10" x14ac:dyDescent="0.25">
      <c r="A97" s="1"/>
      <c r="B97" s="16" t="s">
        <v>56</v>
      </c>
      <c r="C97" s="14"/>
      <c r="D97" s="25"/>
      <c r="E97" s="59">
        <v>1250</v>
      </c>
      <c r="F97" s="80"/>
      <c r="G97" s="18"/>
      <c r="H97" s="18"/>
      <c r="I97" s="27">
        <f>июн.25!I97+F97-E97</f>
        <v>-8750</v>
      </c>
    </row>
    <row r="98" spans="1:10" x14ac:dyDescent="0.25">
      <c r="A98" s="1"/>
      <c r="B98" s="16">
        <v>89</v>
      </c>
      <c r="C98" s="14"/>
      <c r="D98" s="25"/>
      <c r="E98" s="59">
        <v>1250</v>
      </c>
      <c r="F98" s="80"/>
      <c r="G98" s="18"/>
      <c r="H98" s="18"/>
      <c r="I98" s="27">
        <f>июн.25!I98+F98-E98</f>
        <v>-8750</v>
      </c>
    </row>
    <row r="99" spans="1:10" x14ac:dyDescent="0.25">
      <c r="A99" s="1"/>
      <c r="B99" s="16">
        <v>90</v>
      </c>
      <c r="C99" s="14"/>
      <c r="D99" s="25"/>
      <c r="E99" s="59">
        <v>1250</v>
      </c>
      <c r="F99" s="80"/>
      <c r="G99" s="18"/>
      <c r="H99" s="18"/>
      <c r="I99" s="27">
        <f>июн.25!I99+F99-E99</f>
        <v>0</v>
      </c>
      <c r="J99" s="28" t="s">
        <v>57</v>
      </c>
    </row>
    <row r="100" spans="1:10" x14ac:dyDescent="0.25">
      <c r="A100" s="1"/>
      <c r="B100" s="16">
        <v>91</v>
      </c>
      <c r="C100" s="14"/>
      <c r="D100" s="25"/>
      <c r="E100" s="59"/>
      <c r="F100" s="80"/>
      <c r="G100" s="18"/>
      <c r="H100" s="18"/>
      <c r="I100" s="27">
        <f>июн.25!I100+F100-E100</f>
        <v>0</v>
      </c>
    </row>
    <row r="101" spans="1:10" x14ac:dyDescent="0.25">
      <c r="A101" s="1"/>
      <c r="B101" s="16">
        <v>92</v>
      </c>
      <c r="C101" s="14"/>
      <c r="D101" s="25"/>
      <c r="E101" s="59">
        <v>1250</v>
      </c>
      <c r="F101" s="80"/>
      <c r="G101" s="18"/>
      <c r="H101" s="18"/>
      <c r="I101" s="27">
        <f>июн.25!I101+F101-E101</f>
        <v>-8750</v>
      </c>
    </row>
    <row r="102" spans="1:10" x14ac:dyDescent="0.25">
      <c r="A102" s="1"/>
      <c r="B102" s="16">
        <v>93</v>
      </c>
      <c r="C102" s="14"/>
      <c r="D102" s="25"/>
      <c r="E102" s="59">
        <v>1250</v>
      </c>
      <c r="F102" s="80"/>
      <c r="G102" s="18"/>
      <c r="H102" s="18"/>
      <c r="I102" s="27">
        <f>июн.25!I102+F102-E102</f>
        <v>-1250</v>
      </c>
    </row>
    <row r="103" spans="1:10" x14ac:dyDescent="0.25">
      <c r="A103" s="1"/>
      <c r="B103" s="16">
        <v>94</v>
      </c>
      <c r="C103" s="14"/>
      <c r="D103" s="25"/>
      <c r="E103" s="59">
        <v>1250</v>
      </c>
      <c r="F103" s="80"/>
      <c r="G103" s="18"/>
      <c r="H103" s="18"/>
      <c r="I103" s="27">
        <f>июн.25!I103+F103-E103</f>
        <v>1250</v>
      </c>
    </row>
    <row r="104" spans="1:10" x14ac:dyDescent="0.25">
      <c r="A104" s="1"/>
      <c r="B104" s="16">
        <v>95</v>
      </c>
      <c r="C104" s="14"/>
      <c r="D104" s="25"/>
      <c r="E104" s="59"/>
      <c r="F104" s="80"/>
      <c r="G104" s="18"/>
      <c r="H104" s="18"/>
      <c r="I104" s="27">
        <f>июн.25!I104+F104-E104</f>
        <v>0</v>
      </c>
    </row>
    <row r="105" spans="1:10" x14ac:dyDescent="0.25">
      <c r="A105" s="1"/>
      <c r="B105" s="16">
        <v>96</v>
      </c>
      <c r="C105" s="14"/>
      <c r="D105" s="25"/>
      <c r="E105" s="59">
        <v>1250</v>
      </c>
      <c r="F105" s="80">
        <v>1250</v>
      </c>
      <c r="G105" s="18" t="s">
        <v>898</v>
      </c>
      <c r="H105" s="18" t="s">
        <v>896</v>
      </c>
      <c r="I105" s="27">
        <f>июн.25!I105+F105-E105</f>
        <v>-2500</v>
      </c>
    </row>
    <row r="106" spans="1:10" x14ac:dyDescent="0.25">
      <c r="A106" s="1"/>
      <c r="B106" s="16">
        <v>97</v>
      </c>
      <c r="C106" s="14"/>
      <c r="D106" s="25"/>
      <c r="E106" s="59">
        <v>1250</v>
      </c>
      <c r="F106" s="80"/>
      <c r="G106" s="18"/>
      <c r="H106" s="18"/>
      <c r="I106" s="27">
        <f>июн.25!I106+F106-E106</f>
        <v>6250</v>
      </c>
    </row>
    <row r="107" spans="1:10" x14ac:dyDescent="0.25">
      <c r="A107" s="1"/>
      <c r="B107" s="16" t="s">
        <v>33</v>
      </c>
      <c r="C107" s="14"/>
      <c r="D107" s="25"/>
      <c r="E107" s="59">
        <v>1250</v>
      </c>
      <c r="F107" s="80">
        <v>1250</v>
      </c>
      <c r="G107" s="18" t="s">
        <v>842</v>
      </c>
      <c r="H107" s="18" t="s">
        <v>841</v>
      </c>
      <c r="I107" s="27">
        <f>июн.25!I107+F107-E107</f>
        <v>0</v>
      </c>
      <c r="J107" s="122" t="s">
        <v>34</v>
      </c>
    </row>
    <row r="108" spans="1:10" x14ac:dyDescent="0.25">
      <c r="A108" s="1"/>
      <c r="B108" s="16"/>
      <c r="C108" s="14"/>
      <c r="D108" s="25"/>
      <c r="E108" s="59"/>
      <c r="F108" s="80"/>
      <c r="G108" s="18"/>
      <c r="H108" s="18"/>
      <c r="I108" s="27">
        <f>июн.25!I108+F108-E108</f>
        <v>0</v>
      </c>
    </row>
    <row r="109" spans="1:10" x14ac:dyDescent="0.25">
      <c r="A109" s="1"/>
      <c r="B109" s="16">
        <v>100</v>
      </c>
      <c r="C109" s="14"/>
      <c r="D109" s="25"/>
      <c r="E109" s="59">
        <v>1250</v>
      </c>
      <c r="F109" s="80"/>
      <c r="G109" s="18"/>
      <c r="H109" s="18"/>
      <c r="I109" s="27">
        <f>июн.25!I109+F109-E109</f>
        <v>-1250</v>
      </c>
    </row>
    <row r="110" spans="1:10" x14ac:dyDescent="0.25">
      <c r="A110" s="1"/>
      <c r="B110" s="16">
        <v>101</v>
      </c>
      <c r="C110" s="14"/>
      <c r="D110" s="25"/>
      <c r="E110" s="59">
        <v>1250</v>
      </c>
      <c r="F110" s="80"/>
      <c r="G110" s="18"/>
      <c r="H110" s="18"/>
      <c r="I110" s="27">
        <f>июн.25!I110+F110-E110</f>
        <v>-750</v>
      </c>
    </row>
    <row r="111" spans="1:10" x14ac:dyDescent="0.25">
      <c r="A111" s="1"/>
      <c r="B111" s="16" t="s">
        <v>30</v>
      </c>
      <c r="C111" s="14"/>
      <c r="D111" s="25"/>
      <c r="E111" s="59">
        <v>1250</v>
      </c>
      <c r="F111" s="80">
        <v>1250</v>
      </c>
      <c r="G111" s="18" t="s">
        <v>945</v>
      </c>
      <c r="H111" s="18" t="s">
        <v>944</v>
      </c>
      <c r="I111" s="27">
        <f>июн.25!I111+F111-E111</f>
        <v>0</v>
      </c>
    </row>
    <row r="112" spans="1:10" x14ac:dyDescent="0.25">
      <c r="A112" s="1"/>
      <c r="B112" s="16">
        <v>102</v>
      </c>
      <c r="C112" s="14"/>
      <c r="D112" s="25"/>
      <c r="E112" s="59">
        <v>1250</v>
      </c>
      <c r="F112" s="80">
        <v>4950</v>
      </c>
      <c r="G112" s="18" t="s">
        <v>933</v>
      </c>
      <c r="H112" s="18" t="s">
        <v>922</v>
      </c>
      <c r="I112" s="27">
        <f>июн.25!I112+F112-E112</f>
        <v>1250</v>
      </c>
    </row>
    <row r="113" spans="1:9" x14ac:dyDescent="0.25">
      <c r="A113" s="1"/>
      <c r="B113" s="16">
        <v>103</v>
      </c>
      <c r="C113" s="14"/>
      <c r="D113" s="25"/>
      <c r="E113" s="59">
        <v>1250</v>
      </c>
      <c r="F113" s="80">
        <v>1250</v>
      </c>
      <c r="G113" s="18" t="s">
        <v>870</v>
      </c>
      <c r="H113" s="18" t="s">
        <v>861</v>
      </c>
      <c r="I113" s="27">
        <f>июн.25!I113+F113-E113</f>
        <v>-1250</v>
      </c>
    </row>
    <row r="114" spans="1:9" x14ac:dyDescent="0.25">
      <c r="A114" s="1"/>
      <c r="B114" s="16">
        <v>104</v>
      </c>
      <c r="C114" s="14"/>
      <c r="D114" s="25"/>
      <c r="E114" s="59"/>
      <c r="F114" s="80"/>
      <c r="G114" s="18"/>
      <c r="H114" s="18"/>
      <c r="I114" s="27">
        <f>июн.25!I114+F114-E114</f>
        <v>0</v>
      </c>
    </row>
    <row r="115" spans="1:9" x14ac:dyDescent="0.25">
      <c r="A115" s="1"/>
      <c r="B115" s="16">
        <v>105</v>
      </c>
      <c r="C115" s="14"/>
      <c r="D115" s="25"/>
      <c r="E115" s="59"/>
      <c r="F115" s="80"/>
      <c r="G115" s="18"/>
      <c r="H115" s="18"/>
      <c r="I115" s="27">
        <f>июн.25!I115+F115-E115</f>
        <v>0</v>
      </c>
    </row>
    <row r="116" spans="1:9" x14ac:dyDescent="0.25">
      <c r="A116" s="1"/>
      <c r="B116" s="16">
        <v>106</v>
      </c>
      <c r="C116" s="14"/>
      <c r="D116" s="25"/>
      <c r="E116" s="59"/>
      <c r="F116" s="80"/>
      <c r="G116" s="18"/>
      <c r="H116" s="18"/>
      <c r="I116" s="27">
        <f>июн.25!I116+F116-E116</f>
        <v>0</v>
      </c>
    </row>
    <row r="117" spans="1:9" x14ac:dyDescent="0.25">
      <c r="A117" s="1"/>
      <c r="B117" s="16">
        <v>107</v>
      </c>
      <c r="C117" s="14"/>
      <c r="D117" s="25"/>
      <c r="E117" s="59"/>
      <c r="F117" s="80"/>
      <c r="G117" s="18"/>
      <c r="H117" s="18"/>
      <c r="I117" s="27">
        <f>июн.25!I117+F117-E117</f>
        <v>0</v>
      </c>
    </row>
    <row r="118" spans="1:9" x14ac:dyDescent="0.25">
      <c r="A118" s="1"/>
      <c r="B118" s="16">
        <v>108</v>
      </c>
      <c r="C118" s="14"/>
      <c r="D118" s="25"/>
      <c r="E118" s="59"/>
      <c r="F118" s="80"/>
      <c r="G118" s="18"/>
      <c r="H118" s="18"/>
      <c r="I118" s="27">
        <f>июн.25!I118+F118-E118</f>
        <v>0</v>
      </c>
    </row>
    <row r="119" spans="1:9" x14ac:dyDescent="0.25">
      <c r="A119" s="1"/>
      <c r="B119" s="16">
        <v>109</v>
      </c>
      <c r="C119" s="14"/>
      <c r="D119" s="25"/>
      <c r="E119" s="59"/>
      <c r="F119" s="80"/>
      <c r="G119" s="18"/>
      <c r="H119" s="18"/>
      <c r="I119" s="27">
        <f>июн.25!I119+F119-E119</f>
        <v>0</v>
      </c>
    </row>
    <row r="120" spans="1:9" x14ac:dyDescent="0.25">
      <c r="A120" s="3"/>
      <c r="B120" s="16">
        <v>110</v>
      </c>
      <c r="C120" s="14"/>
      <c r="D120" s="25"/>
      <c r="E120" s="59"/>
      <c r="F120" s="80"/>
      <c r="G120" s="18"/>
      <c r="H120" s="18"/>
      <c r="I120" s="27">
        <f>июн.25!I120+F120-E120</f>
        <v>0</v>
      </c>
    </row>
    <row r="121" spans="1:9" x14ac:dyDescent="0.25">
      <c r="A121" s="1"/>
      <c r="B121" s="16">
        <v>111</v>
      </c>
      <c r="C121" s="14"/>
      <c r="D121" s="25"/>
      <c r="E121" s="59"/>
      <c r="F121" s="80"/>
      <c r="G121" s="18"/>
      <c r="H121" s="18"/>
      <c r="I121" s="27">
        <f>июн.25!I121+F121-E121</f>
        <v>0</v>
      </c>
    </row>
    <row r="122" spans="1:9" x14ac:dyDescent="0.25">
      <c r="A122" s="1"/>
      <c r="B122" s="16">
        <v>112</v>
      </c>
      <c r="C122" s="14"/>
      <c r="D122" s="25"/>
      <c r="E122" s="59"/>
      <c r="F122" s="80"/>
      <c r="G122" s="18"/>
      <c r="H122" s="18"/>
      <c r="I122" s="27">
        <f>июн.25!I122+F122-E122</f>
        <v>0</v>
      </c>
    </row>
    <row r="123" spans="1:9" x14ac:dyDescent="0.25">
      <c r="A123" s="1"/>
      <c r="B123" s="16">
        <v>113</v>
      </c>
      <c r="C123" s="14"/>
      <c r="D123" s="25"/>
      <c r="E123" s="29">
        <v>1250</v>
      </c>
      <c r="F123" s="80">
        <v>1250</v>
      </c>
      <c r="G123" s="18" t="s">
        <v>916</v>
      </c>
      <c r="H123" s="18" t="s">
        <v>912</v>
      </c>
      <c r="I123" s="27">
        <f>июн.25!I123+F123-E123</f>
        <v>0</v>
      </c>
    </row>
    <row r="124" spans="1:9" x14ac:dyDescent="0.25">
      <c r="A124" s="1"/>
      <c r="B124" s="16" t="s">
        <v>51</v>
      </c>
      <c r="C124" s="14"/>
      <c r="D124" s="25"/>
      <c r="E124" s="29">
        <v>1250</v>
      </c>
      <c r="F124" s="80"/>
      <c r="G124" s="18"/>
      <c r="H124" s="18"/>
      <c r="I124" s="27">
        <f>июн.25!I124+F124-E124</f>
        <v>0</v>
      </c>
    </row>
    <row r="125" spans="1:9" x14ac:dyDescent="0.25">
      <c r="A125" s="1"/>
      <c r="B125" s="16" t="s">
        <v>26</v>
      </c>
      <c r="C125" s="14"/>
      <c r="D125" s="25"/>
      <c r="E125" s="29">
        <v>1250</v>
      </c>
      <c r="F125" s="80">
        <v>1250</v>
      </c>
      <c r="G125" s="18" t="s">
        <v>993</v>
      </c>
      <c r="H125" s="18" t="s">
        <v>988</v>
      </c>
      <c r="I125" s="27">
        <f>июн.25!I125+F125-E125</f>
        <v>-7500</v>
      </c>
    </row>
    <row r="126" spans="1:9" x14ac:dyDescent="0.25">
      <c r="A126" s="1"/>
      <c r="B126" s="16">
        <v>114</v>
      </c>
      <c r="C126" s="14"/>
      <c r="D126" s="25"/>
      <c r="E126" s="59"/>
      <c r="F126" s="80"/>
      <c r="G126" s="18"/>
      <c r="H126" s="18"/>
      <c r="I126" s="27">
        <f>июн.25!I126+F126-E126</f>
        <v>0</v>
      </c>
    </row>
    <row r="127" spans="1:9" x14ac:dyDescent="0.25">
      <c r="A127" s="1"/>
      <c r="B127" s="16" t="s">
        <v>24</v>
      </c>
      <c r="C127" s="45"/>
      <c r="D127" s="25"/>
      <c r="E127" s="29"/>
      <c r="F127" s="80"/>
      <c r="G127" s="18"/>
      <c r="H127" s="18"/>
      <c r="I127" s="27">
        <f>июн.25!I127+F127-E127</f>
        <v>0</v>
      </c>
    </row>
    <row r="128" spans="1:9" x14ac:dyDescent="0.25">
      <c r="A128" s="1"/>
      <c r="B128" s="16">
        <v>116</v>
      </c>
      <c r="C128" s="14"/>
      <c r="D128" s="25"/>
      <c r="E128" s="59"/>
      <c r="F128" s="80"/>
      <c r="G128" s="18"/>
      <c r="H128" s="18"/>
      <c r="I128" s="27">
        <f>июн.25!I128+F128-E128</f>
        <v>0</v>
      </c>
    </row>
    <row r="129" spans="1:9" x14ac:dyDescent="0.25">
      <c r="A129" s="1"/>
      <c r="B129" s="16">
        <v>117</v>
      </c>
      <c r="C129" s="14"/>
      <c r="D129" s="25"/>
      <c r="E129" s="59">
        <v>1250</v>
      </c>
      <c r="F129" s="80">
        <v>1250</v>
      </c>
      <c r="G129" s="18" t="s">
        <v>875</v>
      </c>
      <c r="H129" s="18" t="s">
        <v>861</v>
      </c>
      <c r="I129" s="27">
        <f>июн.25!I129+F129-E129</f>
        <v>0</v>
      </c>
    </row>
    <row r="130" spans="1:9" x14ac:dyDescent="0.25">
      <c r="A130" s="1"/>
      <c r="B130" s="16">
        <v>118</v>
      </c>
      <c r="C130" s="64"/>
      <c r="D130" s="25"/>
      <c r="E130" s="59"/>
      <c r="F130" s="80"/>
      <c r="G130" s="18"/>
      <c r="H130" s="18"/>
      <c r="I130" s="27">
        <f>июн.25!I130+F130-E130</f>
        <v>0</v>
      </c>
    </row>
    <row r="131" spans="1:9" x14ac:dyDescent="0.25">
      <c r="A131" s="1"/>
      <c r="B131" s="16">
        <v>119</v>
      </c>
      <c r="C131" s="14"/>
      <c r="D131" s="25"/>
      <c r="E131" s="29">
        <v>1250</v>
      </c>
      <c r="F131" s="80"/>
      <c r="G131" s="18"/>
      <c r="H131" s="18"/>
      <c r="I131" s="27">
        <f>июн.25!I131+F131-E131</f>
        <v>-2750</v>
      </c>
    </row>
    <row r="132" spans="1:9" x14ac:dyDescent="0.25">
      <c r="A132" s="15"/>
      <c r="B132" s="16">
        <v>120</v>
      </c>
      <c r="C132" s="14"/>
      <c r="D132" s="25"/>
      <c r="E132" s="29">
        <v>1250</v>
      </c>
      <c r="F132" s="80"/>
      <c r="G132" s="18"/>
      <c r="H132" s="18"/>
      <c r="I132" s="27">
        <f>июн.25!I132+F132-E132</f>
        <v>-2500</v>
      </c>
    </row>
    <row r="133" spans="1:9" x14ac:dyDescent="0.25">
      <c r="A133" s="1"/>
      <c r="B133" s="16">
        <v>121</v>
      </c>
      <c r="C133" s="14"/>
      <c r="D133" s="25"/>
      <c r="E133" s="29">
        <v>1250</v>
      </c>
      <c r="F133" s="80"/>
      <c r="G133" s="18"/>
      <c r="H133" s="18"/>
      <c r="I133" s="27">
        <f>июн.25!I133+F133-E133</f>
        <v>-8750</v>
      </c>
    </row>
    <row r="134" spans="1:9" x14ac:dyDescent="0.25">
      <c r="A134" s="1"/>
      <c r="B134" s="1">
        <v>122</v>
      </c>
      <c r="C134" s="14"/>
      <c r="D134" s="25"/>
      <c r="E134" s="29">
        <v>1250</v>
      </c>
      <c r="F134" s="80">
        <v>1250</v>
      </c>
      <c r="G134" s="18" t="s">
        <v>938</v>
      </c>
      <c r="H134" s="18" t="s">
        <v>936</v>
      </c>
      <c r="I134" s="27">
        <f>июн.25!I134+F134-E134</f>
        <v>0</v>
      </c>
    </row>
    <row r="135" spans="1:9" x14ac:dyDescent="0.25">
      <c r="A135" s="1"/>
      <c r="B135" s="16">
        <v>123</v>
      </c>
      <c r="C135" s="14"/>
      <c r="D135" s="25"/>
      <c r="E135" s="59"/>
      <c r="F135" s="80"/>
      <c r="G135" s="18"/>
      <c r="H135" s="18"/>
      <c r="I135" s="27">
        <f>июн.25!I135+F135-E135</f>
        <v>0</v>
      </c>
    </row>
    <row r="136" spans="1:9" x14ac:dyDescent="0.25">
      <c r="A136" s="1"/>
      <c r="B136" s="16">
        <v>124</v>
      </c>
      <c r="C136" s="14"/>
      <c r="D136" s="25"/>
      <c r="E136" s="59">
        <v>1250</v>
      </c>
      <c r="F136" s="80">
        <v>3750</v>
      </c>
      <c r="G136" s="18" t="s">
        <v>889</v>
      </c>
      <c r="H136" s="18" t="s">
        <v>890</v>
      </c>
      <c r="I136" s="27">
        <f>июн.25!I136+F136-E136</f>
        <v>50</v>
      </c>
    </row>
    <row r="137" spans="1:9" x14ac:dyDescent="0.25">
      <c r="A137" s="1"/>
      <c r="B137" s="16" t="s">
        <v>38</v>
      </c>
      <c r="C137" s="14"/>
      <c r="D137" s="25"/>
      <c r="E137" s="59">
        <v>1250</v>
      </c>
      <c r="F137" s="80">
        <v>2500</v>
      </c>
      <c r="G137" s="18" t="s">
        <v>994</v>
      </c>
      <c r="H137" s="18" t="s">
        <v>995</v>
      </c>
      <c r="I137" s="27">
        <f>июн.25!I137+F137-E137</f>
        <v>0</v>
      </c>
    </row>
    <row r="138" spans="1:9" x14ac:dyDescent="0.25">
      <c r="A138" s="1"/>
      <c r="B138" s="16">
        <v>125</v>
      </c>
      <c r="C138" s="14"/>
      <c r="D138" s="25"/>
      <c r="E138" s="59">
        <v>1250</v>
      </c>
      <c r="F138" s="80"/>
      <c r="G138" s="18"/>
      <c r="H138" s="18"/>
      <c r="I138" s="27">
        <f>июн.25!I138+F138-E138</f>
        <v>-8750</v>
      </c>
    </row>
    <row r="139" spans="1:9" x14ac:dyDescent="0.25">
      <c r="A139" s="1"/>
      <c r="B139" s="16">
        <v>126</v>
      </c>
      <c r="C139" s="14"/>
      <c r="D139" s="25"/>
      <c r="E139" s="59">
        <v>1250</v>
      </c>
      <c r="F139" s="80"/>
      <c r="G139" s="18"/>
      <c r="H139" s="18"/>
      <c r="I139" s="27">
        <f>июн.25!I139+F139-E139</f>
        <v>1250</v>
      </c>
    </row>
    <row r="140" spans="1:9" x14ac:dyDescent="0.25">
      <c r="A140" s="1"/>
      <c r="B140" s="16">
        <v>127</v>
      </c>
      <c r="C140" s="14"/>
      <c r="D140" s="25"/>
      <c r="E140" s="59">
        <v>1250</v>
      </c>
      <c r="F140" s="80"/>
      <c r="G140" s="18"/>
      <c r="H140" s="18"/>
      <c r="I140" s="27">
        <f>июн.25!I140+F140-E140</f>
        <v>-2500</v>
      </c>
    </row>
    <row r="141" spans="1:9" x14ac:dyDescent="0.25">
      <c r="A141" s="1"/>
      <c r="B141" s="16">
        <v>128</v>
      </c>
      <c r="C141" s="14"/>
      <c r="D141" s="25"/>
      <c r="E141" s="59">
        <v>1250</v>
      </c>
      <c r="F141" s="80">
        <v>6250</v>
      </c>
      <c r="G141" s="18" t="s">
        <v>978</v>
      </c>
      <c r="H141" s="18" t="s">
        <v>979</v>
      </c>
      <c r="I141" s="27">
        <f>июн.25!I141+F141-E141</f>
        <v>2500</v>
      </c>
    </row>
    <row r="142" spans="1:9" x14ac:dyDescent="0.25">
      <c r="A142" s="1"/>
      <c r="B142" s="16">
        <v>129</v>
      </c>
      <c r="C142" s="14"/>
      <c r="D142" s="25"/>
      <c r="E142" s="29">
        <v>1250</v>
      </c>
      <c r="F142" s="80">
        <v>1250</v>
      </c>
      <c r="G142" s="18" t="s">
        <v>957</v>
      </c>
      <c r="H142" s="18" t="s">
        <v>958</v>
      </c>
      <c r="I142" s="27">
        <f>июн.25!I142+F142-E142</f>
        <v>0</v>
      </c>
    </row>
    <row r="143" spans="1:9" x14ac:dyDescent="0.25">
      <c r="A143" s="1"/>
      <c r="B143" s="16">
        <v>130</v>
      </c>
      <c r="C143" s="64"/>
      <c r="D143" s="25"/>
      <c r="E143" s="29">
        <v>1250</v>
      </c>
      <c r="F143" s="80"/>
      <c r="G143" s="18"/>
      <c r="H143" s="18"/>
      <c r="I143" s="27">
        <f>июн.25!I143+F143-E143</f>
        <v>1250</v>
      </c>
    </row>
    <row r="144" spans="1:9" x14ac:dyDescent="0.25">
      <c r="A144" s="15"/>
      <c r="B144" s="16">
        <v>131.13200000000001</v>
      </c>
      <c r="C144" s="14"/>
      <c r="D144" s="25"/>
      <c r="E144" s="29">
        <v>1250</v>
      </c>
      <c r="F144" s="80">
        <v>1250</v>
      </c>
      <c r="G144" s="18" t="s">
        <v>902</v>
      </c>
      <c r="H144" s="18" t="s">
        <v>901</v>
      </c>
      <c r="I144" s="27">
        <f>июн.25!I144+F144-E144</f>
        <v>-1250</v>
      </c>
    </row>
    <row r="145" spans="1:10" x14ac:dyDescent="0.25">
      <c r="A145" s="3"/>
      <c r="B145" s="16">
        <v>133</v>
      </c>
      <c r="C145" s="14"/>
      <c r="D145" s="25"/>
      <c r="E145" s="29">
        <v>1250</v>
      </c>
      <c r="F145" s="80">
        <v>1250</v>
      </c>
      <c r="G145" s="18" t="s">
        <v>904</v>
      </c>
      <c r="H145" s="18" t="s">
        <v>901</v>
      </c>
      <c r="I145" s="27">
        <f>июн.25!I145+F145-E145</f>
        <v>-1250</v>
      </c>
      <c r="J145" s="122"/>
    </row>
    <row r="146" spans="1:10" x14ac:dyDescent="0.25">
      <c r="A146" s="1"/>
      <c r="B146" s="16">
        <v>134</v>
      </c>
      <c r="C146" s="14"/>
      <c r="D146" s="25"/>
      <c r="E146" s="59">
        <v>1250</v>
      </c>
      <c r="F146" s="80"/>
      <c r="G146" s="18"/>
      <c r="H146" s="18"/>
      <c r="I146" s="27">
        <f>июн.25!I146+F146-E146</f>
        <v>-1250</v>
      </c>
    </row>
    <row r="147" spans="1:10" x14ac:dyDescent="0.25">
      <c r="A147" s="1"/>
      <c r="B147" s="16">
        <v>135</v>
      </c>
      <c r="C147" s="14"/>
      <c r="D147" s="25"/>
      <c r="E147" s="59"/>
      <c r="F147" s="80"/>
      <c r="G147" s="18"/>
      <c r="H147" s="18"/>
      <c r="I147" s="27">
        <f>июн.25!I147+F147-E147</f>
        <v>0</v>
      </c>
    </row>
    <row r="148" spans="1:10" x14ac:dyDescent="0.25">
      <c r="A148" s="1"/>
      <c r="B148" s="16">
        <v>136</v>
      </c>
      <c r="C148" s="14"/>
      <c r="D148" s="25"/>
      <c r="E148" s="29">
        <v>1250</v>
      </c>
      <c r="F148" s="80">
        <v>1250</v>
      </c>
      <c r="G148" s="18" t="s">
        <v>930</v>
      </c>
      <c r="H148" s="18" t="s">
        <v>922</v>
      </c>
      <c r="I148" s="27">
        <f>июн.25!I148+F148-E148</f>
        <v>1250</v>
      </c>
    </row>
    <row r="149" spans="1:10" x14ac:dyDescent="0.25">
      <c r="A149" s="1"/>
      <c r="B149" s="16">
        <v>137</v>
      </c>
      <c r="C149" s="14"/>
      <c r="D149" s="25"/>
      <c r="E149" s="59">
        <v>1250</v>
      </c>
      <c r="F149" s="80">
        <v>1250</v>
      </c>
      <c r="G149" s="18" t="s">
        <v>926</v>
      </c>
      <c r="H149" s="18" t="s">
        <v>922</v>
      </c>
      <c r="I149" s="27">
        <f>июн.25!I149+F149-E149</f>
        <v>0</v>
      </c>
    </row>
    <row r="150" spans="1:10" x14ac:dyDescent="0.25">
      <c r="A150" s="1"/>
      <c r="B150" s="16">
        <v>138</v>
      </c>
      <c r="C150" s="14"/>
      <c r="D150" s="25"/>
      <c r="E150" s="59">
        <v>1250</v>
      </c>
      <c r="F150" s="80">
        <v>1250</v>
      </c>
      <c r="G150" s="18" t="s">
        <v>838</v>
      </c>
      <c r="H150" s="18" t="s">
        <v>835</v>
      </c>
      <c r="I150" s="27">
        <f>июн.25!I150+F150-E150</f>
        <v>-1250</v>
      </c>
    </row>
    <row r="151" spans="1:10" x14ac:dyDescent="0.25">
      <c r="A151" s="1"/>
      <c r="B151" s="16">
        <v>139</v>
      </c>
      <c r="C151" s="14"/>
      <c r="D151" s="25"/>
      <c r="E151" s="29">
        <v>1250</v>
      </c>
      <c r="F151" s="80"/>
      <c r="G151" s="18"/>
      <c r="H151" s="18"/>
      <c r="I151" s="27">
        <f>июн.25!I151+F151-E151</f>
        <v>-1250</v>
      </c>
    </row>
    <row r="152" spans="1:10" x14ac:dyDescent="0.25">
      <c r="A152" s="1"/>
      <c r="B152" s="16">
        <v>140</v>
      </c>
      <c r="C152" s="14"/>
      <c r="D152" s="25"/>
      <c r="E152" s="59">
        <v>1250</v>
      </c>
      <c r="F152" s="80"/>
      <c r="G152" s="18"/>
      <c r="H152" s="18"/>
      <c r="I152" s="27">
        <f>июн.25!I152+F152-E152</f>
        <v>-8750</v>
      </c>
    </row>
    <row r="153" spans="1:10" x14ac:dyDescent="0.25">
      <c r="A153" s="1"/>
      <c r="B153" s="16">
        <v>141</v>
      </c>
      <c r="C153" s="14"/>
      <c r="D153" s="25"/>
      <c r="E153" s="59">
        <v>1250</v>
      </c>
      <c r="F153" s="80"/>
      <c r="G153" s="18"/>
      <c r="H153" s="18"/>
      <c r="I153" s="27">
        <f>июн.25!I153+F153-E153</f>
        <v>-5000</v>
      </c>
    </row>
    <row r="154" spans="1:10" x14ac:dyDescent="0.25">
      <c r="A154" s="1"/>
      <c r="B154" s="16">
        <v>142</v>
      </c>
      <c r="C154" s="14"/>
      <c r="D154" s="25"/>
      <c r="E154" s="59">
        <v>1250</v>
      </c>
      <c r="F154" s="80"/>
      <c r="G154" s="18"/>
      <c r="H154" s="18"/>
      <c r="I154" s="27">
        <f>июн.25!I154+F154-E154</f>
        <v>20000</v>
      </c>
    </row>
    <row r="155" spans="1:10" x14ac:dyDescent="0.25">
      <c r="A155" s="1"/>
      <c r="B155" s="16">
        <v>143</v>
      </c>
      <c r="C155" s="14"/>
      <c r="D155" s="25"/>
      <c r="E155" s="59">
        <v>1250</v>
      </c>
      <c r="F155" s="80">
        <v>1250</v>
      </c>
      <c r="G155" s="18" t="s">
        <v>939</v>
      </c>
      <c r="H155" s="18" t="s">
        <v>936</v>
      </c>
      <c r="I155" s="27">
        <f>июн.25!I155+F155-E155</f>
        <v>0</v>
      </c>
    </row>
    <row r="156" spans="1:10" x14ac:dyDescent="0.25">
      <c r="A156" s="1"/>
      <c r="B156" s="16">
        <v>144</v>
      </c>
      <c r="C156" s="14"/>
      <c r="D156" s="25"/>
      <c r="E156" s="59">
        <v>1250</v>
      </c>
      <c r="F156" s="80"/>
      <c r="G156" s="18"/>
      <c r="H156" s="18"/>
      <c r="I156" s="27">
        <f>июн.25!I156+F156-E156</f>
        <v>-8750</v>
      </c>
    </row>
    <row r="157" spans="1:10" x14ac:dyDescent="0.25">
      <c r="A157" s="1"/>
      <c r="B157" s="16">
        <v>145</v>
      </c>
      <c r="C157" s="14"/>
      <c r="D157" s="25"/>
      <c r="E157" s="29">
        <v>1250</v>
      </c>
      <c r="F157" s="80"/>
      <c r="G157" s="18"/>
      <c r="H157" s="18"/>
      <c r="I157" s="27">
        <f>июн.25!I157+F157-E157</f>
        <v>-2500</v>
      </c>
    </row>
    <row r="158" spans="1:10" x14ac:dyDescent="0.25">
      <c r="A158" s="1"/>
      <c r="B158" s="16">
        <v>146</v>
      </c>
      <c r="C158" s="14"/>
      <c r="D158" s="25"/>
      <c r="E158" s="29">
        <v>1250</v>
      </c>
      <c r="F158" s="80">
        <v>1250</v>
      </c>
      <c r="G158" s="18" t="s">
        <v>876</v>
      </c>
      <c r="H158" s="18" t="s">
        <v>861</v>
      </c>
      <c r="I158" s="27">
        <f>июн.25!I158+F158-E158</f>
        <v>18750</v>
      </c>
    </row>
    <row r="159" spans="1:10" x14ac:dyDescent="0.25">
      <c r="A159" s="1"/>
      <c r="B159" s="16">
        <v>147</v>
      </c>
      <c r="C159" s="14"/>
      <c r="D159" s="25"/>
      <c r="E159" s="29">
        <v>1250</v>
      </c>
      <c r="F159" s="80"/>
      <c r="G159" s="18"/>
      <c r="H159" s="18"/>
      <c r="I159" s="27">
        <f>июн.25!I159+F159-E159</f>
        <v>16250</v>
      </c>
    </row>
    <row r="160" spans="1:10" x14ac:dyDescent="0.25">
      <c r="A160" s="1"/>
      <c r="B160" s="16">
        <v>148</v>
      </c>
      <c r="C160" s="14"/>
      <c r="D160" s="25"/>
      <c r="E160" s="59">
        <v>1250</v>
      </c>
      <c r="F160" s="80">
        <v>1250</v>
      </c>
      <c r="G160" s="18" t="s">
        <v>859</v>
      </c>
      <c r="H160" s="18" t="s">
        <v>846</v>
      </c>
      <c r="I160" s="27">
        <f>июн.25!I160+F160-E160</f>
        <v>-2</v>
      </c>
    </row>
    <row r="161" spans="1:9" x14ac:dyDescent="0.25">
      <c r="A161" s="1"/>
      <c r="B161" s="16">
        <v>149</v>
      </c>
      <c r="C161" s="14"/>
      <c r="D161" s="25"/>
      <c r="E161" s="59">
        <v>1250</v>
      </c>
      <c r="F161" s="80">
        <v>2500</v>
      </c>
      <c r="G161" s="18" t="s">
        <v>565</v>
      </c>
      <c r="H161" s="18" t="s">
        <v>963</v>
      </c>
      <c r="I161" s="27">
        <f>июн.25!I161+F161-E161</f>
        <v>-2500</v>
      </c>
    </row>
    <row r="162" spans="1:9" x14ac:dyDescent="0.25">
      <c r="A162" s="1"/>
      <c r="B162" s="16">
        <v>150</v>
      </c>
      <c r="C162" s="14"/>
      <c r="D162" s="25"/>
      <c r="E162" s="59">
        <v>1250</v>
      </c>
      <c r="F162" s="80">
        <v>2500</v>
      </c>
      <c r="G162" s="18" t="s">
        <v>872</v>
      </c>
      <c r="H162" s="18" t="s">
        <v>861</v>
      </c>
      <c r="I162" s="27">
        <f>июн.25!I162+F162-E162</f>
        <v>-1250</v>
      </c>
    </row>
    <row r="163" spans="1:9" x14ac:dyDescent="0.25">
      <c r="A163" s="1"/>
      <c r="B163" s="16">
        <v>151</v>
      </c>
      <c r="C163" s="14"/>
      <c r="D163" s="25"/>
      <c r="E163" s="59">
        <v>1250</v>
      </c>
      <c r="F163" s="80">
        <v>2500</v>
      </c>
      <c r="G163" s="18" t="s">
        <v>943</v>
      </c>
      <c r="H163" s="18" t="s">
        <v>944</v>
      </c>
      <c r="I163" s="27">
        <f>июн.25!I163+F163-E163</f>
        <v>0</v>
      </c>
    </row>
    <row r="164" spans="1:9" x14ac:dyDescent="0.25">
      <c r="A164" s="1"/>
      <c r="B164" s="16">
        <v>152</v>
      </c>
      <c r="C164" s="14"/>
      <c r="D164" s="25"/>
      <c r="E164" s="59">
        <v>1250</v>
      </c>
      <c r="F164" s="80"/>
      <c r="G164" s="18"/>
      <c r="H164" s="18"/>
      <c r="I164" s="27">
        <f>июн.25!I164+F164-E164</f>
        <v>-1250</v>
      </c>
    </row>
    <row r="165" spans="1:9" x14ac:dyDescent="0.25">
      <c r="A165" s="1"/>
      <c r="B165" s="16">
        <v>153</v>
      </c>
      <c r="C165" s="14"/>
      <c r="D165" s="25"/>
      <c r="E165" s="29">
        <v>1250</v>
      </c>
      <c r="F165" s="80"/>
      <c r="G165" s="18"/>
      <c r="H165" s="18"/>
      <c r="I165" s="27">
        <f>июн.25!I165+F165-E165</f>
        <v>6250</v>
      </c>
    </row>
    <row r="166" spans="1:9" x14ac:dyDescent="0.25">
      <c r="A166" s="1"/>
      <c r="B166" s="16">
        <v>154</v>
      </c>
      <c r="C166" s="14"/>
      <c r="D166" s="25"/>
      <c r="E166" s="29">
        <v>1250</v>
      </c>
      <c r="F166" s="80">
        <v>2500</v>
      </c>
      <c r="G166" s="18" t="s">
        <v>856</v>
      </c>
      <c r="H166" s="18" t="s">
        <v>846</v>
      </c>
      <c r="I166" s="27">
        <f>июн.25!I166+F166-E166</f>
        <v>1250</v>
      </c>
    </row>
    <row r="167" spans="1:9" x14ac:dyDescent="0.25">
      <c r="A167" s="1"/>
      <c r="B167" s="16">
        <v>155</v>
      </c>
      <c r="C167" s="14"/>
      <c r="D167" s="25"/>
      <c r="E167" s="59"/>
      <c r="F167" s="80"/>
      <c r="G167" s="18"/>
      <c r="H167" s="18"/>
      <c r="I167" s="27">
        <f>июн.25!I167+F167-E167</f>
        <v>0</v>
      </c>
    </row>
    <row r="168" spans="1:9" x14ac:dyDescent="0.25">
      <c r="A168" s="1"/>
      <c r="B168" s="16">
        <v>156</v>
      </c>
      <c r="C168" s="14"/>
      <c r="D168" s="25"/>
      <c r="E168" s="59"/>
      <c r="F168" s="80"/>
      <c r="G168" s="18"/>
      <c r="H168" s="18"/>
      <c r="I168" s="27">
        <f>июн.25!I168+F168-E168</f>
        <v>0</v>
      </c>
    </row>
    <row r="169" spans="1:9" x14ac:dyDescent="0.25">
      <c r="A169" s="1"/>
      <c r="B169" s="16">
        <v>157</v>
      </c>
      <c r="C169" s="14"/>
      <c r="D169" s="25"/>
      <c r="E169" s="29"/>
      <c r="F169" s="80"/>
      <c r="G169" s="18"/>
      <c r="H169" s="18"/>
      <c r="I169" s="27">
        <f>июн.25!I169+F169-E169</f>
        <v>0</v>
      </c>
    </row>
    <row r="170" spans="1:9" x14ac:dyDescent="0.25">
      <c r="A170" s="1"/>
      <c r="B170" s="16">
        <v>158</v>
      </c>
      <c r="C170" s="14"/>
      <c r="D170" s="25"/>
      <c r="E170" s="29"/>
      <c r="F170" s="80"/>
      <c r="G170" s="18"/>
      <c r="H170" s="18"/>
      <c r="I170" s="27">
        <f>июн.25!I170+F170-E170</f>
        <v>0</v>
      </c>
    </row>
    <row r="171" spans="1:9" x14ac:dyDescent="0.25">
      <c r="A171" s="15"/>
      <c r="B171" s="16">
        <v>159</v>
      </c>
      <c r="C171" s="14"/>
      <c r="D171" s="25"/>
      <c r="E171" s="29">
        <v>1250</v>
      </c>
      <c r="F171" s="80">
        <v>3750</v>
      </c>
      <c r="G171" s="18" t="s">
        <v>844</v>
      </c>
      <c r="H171" s="18" t="s">
        <v>841</v>
      </c>
      <c r="I171" s="27">
        <f>июн.25!I171+F171-E171</f>
        <v>2500</v>
      </c>
    </row>
    <row r="172" spans="1:9" x14ac:dyDescent="0.25">
      <c r="A172" s="1"/>
      <c r="B172" s="16">
        <v>160</v>
      </c>
      <c r="C172" s="14"/>
      <c r="D172" s="25"/>
      <c r="E172" s="29">
        <v>1250</v>
      </c>
      <c r="F172" s="80"/>
      <c r="G172" s="18"/>
      <c r="H172" s="18"/>
      <c r="I172" s="27">
        <f>июн.25!I172+F172-E172</f>
        <v>-5000</v>
      </c>
    </row>
    <row r="173" spans="1:9" x14ac:dyDescent="0.25">
      <c r="A173" s="1"/>
      <c r="B173" s="16">
        <v>161</v>
      </c>
      <c r="C173" s="14"/>
      <c r="D173" s="25"/>
      <c r="E173" s="29">
        <v>1250</v>
      </c>
      <c r="F173" s="80">
        <v>2600</v>
      </c>
      <c r="G173" s="18" t="s">
        <v>977</v>
      </c>
      <c r="H173" s="18" t="s">
        <v>941</v>
      </c>
      <c r="I173" s="27">
        <f>июн.25!I173+F173-E173</f>
        <v>600</v>
      </c>
    </row>
    <row r="174" spans="1:9" x14ac:dyDescent="0.25">
      <c r="A174" s="1"/>
      <c r="B174" s="16">
        <v>162</v>
      </c>
      <c r="C174" s="14"/>
      <c r="D174" s="25"/>
      <c r="E174" s="29">
        <v>1250</v>
      </c>
      <c r="F174" s="80">
        <v>1250</v>
      </c>
      <c r="G174" s="18" t="s">
        <v>919</v>
      </c>
      <c r="H174" s="18" t="s">
        <v>912</v>
      </c>
      <c r="I174" s="27">
        <f>июн.25!I174+F174-E174</f>
        <v>-1250</v>
      </c>
    </row>
    <row r="175" spans="1:9" x14ac:dyDescent="0.25">
      <c r="A175" s="1"/>
      <c r="B175" s="16">
        <v>163</v>
      </c>
      <c r="C175" s="14"/>
      <c r="D175" s="25"/>
      <c r="E175" s="29">
        <v>1250</v>
      </c>
      <c r="F175" s="80"/>
      <c r="G175" s="18"/>
      <c r="H175" s="18"/>
      <c r="I175" s="27">
        <f>июн.25!I175+F175-E175</f>
        <v>-8750</v>
      </c>
    </row>
    <row r="176" spans="1:9" x14ac:dyDescent="0.25">
      <c r="A176" s="1"/>
      <c r="B176" s="16">
        <v>164</v>
      </c>
      <c r="C176" s="60"/>
      <c r="D176" s="25"/>
      <c r="E176" s="29">
        <v>1250</v>
      </c>
      <c r="F176" s="80"/>
      <c r="G176" s="18"/>
      <c r="H176" s="18"/>
      <c r="I176" s="27">
        <f>июн.25!I176+F176-E176</f>
        <v>-250</v>
      </c>
    </row>
    <row r="177" spans="1:10" x14ac:dyDescent="0.25">
      <c r="A177" s="1"/>
      <c r="B177" s="16">
        <v>165</v>
      </c>
      <c r="C177" s="14"/>
      <c r="D177" s="25"/>
      <c r="E177" s="29">
        <v>1250</v>
      </c>
      <c r="F177" s="80"/>
      <c r="G177" s="18"/>
      <c r="H177" s="18"/>
      <c r="I177" s="27">
        <f>июн.25!I177+F177-E177</f>
        <v>-8750</v>
      </c>
    </row>
    <row r="178" spans="1:10" x14ac:dyDescent="0.25">
      <c r="A178" s="1"/>
      <c r="B178" s="16">
        <v>166</v>
      </c>
      <c r="C178" s="14"/>
      <c r="D178" s="25"/>
      <c r="E178" s="29">
        <v>1250</v>
      </c>
      <c r="F178" s="80"/>
      <c r="G178" s="18"/>
      <c r="H178" s="18"/>
      <c r="I178" s="27">
        <f>июн.25!I178+F178-E178</f>
        <v>-3750</v>
      </c>
    </row>
    <row r="179" spans="1:10" x14ac:dyDescent="0.25">
      <c r="A179" s="1"/>
      <c r="B179" s="16">
        <v>167</v>
      </c>
      <c r="C179" s="14"/>
      <c r="D179" s="25"/>
      <c r="E179" s="29">
        <v>1250</v>
      </c>
      <c r="F179" s="80">
        <v>1250</v>
      </c>
      <c r="G179" s="18" t="s">
        <v>950</v>
      </c>
      <c r="H179" s="18" t="s">
        <v>944</v>
      </c>
      <c r="I179" s="27">
        <f>июн.25!I179+F179-E179</f>
        <v>2500</v>
      </c>
    </row>
    <row r="180" spans="1:10" x14ac:dyDescent="0.25">
      <c r="A180" s="1"/>
      <c r="B180" s="16">
        <v>168</v>
      </c>
      <c r="C180" s="14"/>
      <c r="D180" s="25"/>
      <c r="E180" s="29">
        <v>1250</v>
      </c>
      <c r="F180" s="80"/>
      <c r="G180" s="18"/>
      <c r="H180" s="18"/>
      <c r="I180" s="27">
        <f>июн.25!I180+F180-E180</f>
        <v>-3750</v>
      </c>
    </row>
    <row r="181" spans="1:10" x14ac:dyDescent="0.25">
      <c r="A181" s="1"/>
      <c r="B181" s="16">
        <v>169</v>
      </c>
      <c r="C181" s="14"/>
      <c r="D181" s="25"/>
      <c r="E181" s="29">
        <v>1250</v>
      </c>
      <c r="F181" s="80"/>
      <c r="G181" s="18"/>
      <c r="H181" s="18"/>
      <c r="I181" s="27">
        <f>июн.25!I181+F181-E181</f>
        <v>10000</v>
      </c>
    </row>
    <row r="182" spans="1:10" x14ac:dyDescent="0.25">
      <c r="A182" s="15"/>
      <c r="B182" s="16">
        <v>170</v>
      </c>
      <c r="C182" s="14"/>
      <c r="D182" s="25"/>
      <c r="E182" s="29">
        <v>1250</v>
      </c>
      <c r="F182" s="80"/>
      <c r="G182" s="18"/>
      <c r="H182" s="18"/>
      <c r="I182" s="27">
        <f>июн.25!I182+F182-E182</f>
        <v>-8750</v>
      </c>
    </row>
    <row r="183" spans="1:10" x14ac:dyDescent="0.25">
      <c r="A183" s="1"/>
      <c r="B183" s="16">
        <v>171</v>
      </c>
      <c r="C183" s="14"/>
      <c r="D183" s="25"/>
      <c r="E183" s="29">
        <v>1250</v>
      </c>
      <c r="F183" s="80"/>
      <c r="G183" s="18"/>
      <c r="H183" s="18"/>
      <c r="I183" s="27">
        <f>июн.25!I183+F183-E183</f>
        <v>-3750</v>
      </c>
    </row>
    <row r="184" spans="1:10" x14ac:dyDescent="0.25">
      <c r="A184" s="1"/>
      <c r="B184" s="16">
        <v>172</v>
      </c>
      <c r="C184" s="14"/>
      <c r="D184" s="25"/>
      <c r="E184" s="29">
        <v>1250</v>
      </c>
      <c r="F184" s="80">
        <v>2500</v>
      </c>
      <c r="G184" s="18" t="s">
        <v>937</v>
      </c>
      <c r="H184" s="18" t="s">
        <v>936</v>
      </c>
      <c r="I184" s="27">
        <f>июн.25!I184+F184-E184</f>
        <v>-2500</v>
      </c>
      <c r="J184" s="122"/>
    </row>
    <row r="185" spans="1:10" x14ac:dyDescent="0.25">
      <c r="A185" s="1"/>
      <c r="B185" s="16">
        <v>173</v>
      </c>
      <c r="C185" s="45"/>
      <c r="D185" s="40"/>
      <c r="E185" s="29">
        <v>1250</v>
      </c>
      <c r="F185" s="80"/>
      <c r="G185" s="18"/>
      <c r="H185" s="18"/>
      <c r="I185" s="27">
        <f>июн.25!I185+F185-E185</f>
        <v>-1250</v>
      </c>
    </row>
    <row r="186" spans="1:10" x14ac:dyDescent="0.25">
      <c r="A186" s="1"/>
      <c r="B186" s="16">
        <v>174</v>
      </c>
      <c r="C186" s="14"/>
      <c r="D186" s="25"/>
      <c r="E186" s="29"/>
      <c r="F186" s="80"/>
      <c r="G186" s="18"/>
      <c r="H186" s="18"/>
      <c r="I186" s="27">
        <f>июн.25!I186+F186-E186</f>
        <v>0</v>
      </c>
    </row>
    <row r="187" spans="1:10" x14ac:dyDescent="0.25">
      <c r="A187" s="1"/>
      <c r="B187" s="16">
        <v>175</v>
      </c>
      <c r="C187" s="14"/>
      <c r="D187" s="25"/>
      <c r="E187" s="29">
        <v>1250</v>
      </c>
      <c r="F187" s="80">
        <v>500</v>
      </c>
      <c r="G187" s="18" t="s">
        <v>964</v>
      </c>
      <c r="H187" s="18" t="s">
        <v>963</v>
      </c>
      <c r="I187" s="27">
        <f>июн.25!I187+F187-E187</f>
        <v>-6750</v>
      </c>
    </row>
    <row r="188" spans="1:10" x14ac:dyDescent="0.25">
      <c r="A188" s="1"/>
      <c r="B188" s="16">
        <v>176</v>
      </c>
      <c r="C188" s="14"/>
      <c r="D188" s="25"/>
      <c r="E188" s="29"/>
      <c r="F188" s="80"/>
      <c r="G188" s="18"/>
      <c r="H188" s="18"/>
      <c r="I188" s="27">
        <f>июн.25!I188+F188-E188</f>
        <v>0</v>
      </c>
    </row>
    <row r="189" spans="1:10" x14ac:dyDescent="0.25">
      <c r="A189" s="1"/>
      <c r="B189" s="16">
        <v>177</v>
      </c>
      <c r="C189" s="14"/>
      <c r="D189" s="25"/>
      <c r="E189" s="29"/>
      <c r="F189" s="80"/>
      <c r="G189" s="18"/>
      <c r="H189" s="18"/>
      <c r="I189" s="27">
        <f>июн.25!I189+F189-E189</f>
        <v>0</v>
      </c>
    </row>
    <row r="190" spans="1:10" x14ac:dyDescent="0.25">
      <c r="A190" s="1"/>
      <c r="B190" s="16">
        <v>178</v>
      </c>
      <c r="C190" s="14"/>
      <c r="D190" s="25"/>
      <c r="E190" s="29"/>
      <c r="F190" s="80"/>
      <c r="G190" s="18"/>
      <c r="H190" s="18"/>
      <c r="I190" s="27">
        <f>июн.25!I190+F190-E190</f>
        <v>0</v>
      </c>
    </row>
    <row r="191" spans="1:10" x14ac:dyDescent="0.25">
      <c r="A191" s="1"/>
      <c r="B191" s="16">
        <v>179</v>
      </c>
      <c r="C191" s="14"/>
      <c r="D191" s="25"/>
      <c r="E191" s="29"/>
      <c r="F191" s="80"/>
      <c r="G191" s="18"/>
      <c r="H191" s="18"/>
      <c r="I191" s="27">
        <f>июн.25!I191+F191-E191</f>
        <v>0</v>
      </c>
    </row>
    <row r="192" spans="1:10" x14ac:dyDescent="0.25">
      <c r="A192" s="1"/>
      <c r="B192" s="16">
        <v>180</v>
      </c>
      <c r="C192" s="14"/>
      <c r="D192" s="25"/>
      <c r="E192" s="29">
        <v>1250</v>
      </c>
      <c r="F192" s="80">
        <v>1250</v>
      </c>
      <c r="G192" s="18" t="s">
        <v>982</v>
      </c>
      <c r="H192" s="18" t="s">
        <v>976</v>
      </c>
      <c r="I192" s="27">
        <f>июн.25!I192+F192-E192</f>
        <v>0</v>
      </c>
      <c r="J192" s="122"/>
    </row>
    <row r="193" spans="1:9" x14ac:dyDescent="0.25">
      <c r="A193" s="1"/>
      <c r="B193" s="16">
        <v>181</v>
      </c>
      <c r="C193" s="14"/>
      <c r="D193" s="25"/>
      <c r="E193" s="29">
        <v>1250</v>
      </c>
      <c r="F193" s="80">
        <v>1250</v>
      </c>
      <c r="G193" s="18" t="s">
        <v>895</v>
      </c>
      <c r="H193" s="18" t="s">
        <v>896</v>
      </c>
      <c r="I193" s="27">
        <f>июн.25!I193+F193-E193</f>
        <v>0</v>
      </c>
    </row>
    <row r="194" spans="1:9" x14ac:dyDescent="0.25">
      <c r="A194" s="1"/>
      <c r="B194" s="16">
        <v>182</v>
      </c>
      <c r="C194" s="14"/>
      <c r="D194" s="25"/>
      <c r="E194" s="29">
        <v>1250</v>
      </c>
      <c r="F194" s="80"/>
      <c r="G194" s="18"/>
      <c r="H194" s="18"/>
      <c r="I194" s="27">
        <f>июн.25!I194+F194-E194</f>
        <v>-8750</v>
      </c>
    </row>
    <row r="195" spans="1:9" x14ac:dyDescent="0.25">
      <c r="A195" s="1"/>
      <c r="B195" s="16">
        <v>183</v>
      </c>
      <c r="C195" s="14"/>
      <c r="D195" s="25"/>
      <c r="E195" s="29">
        <v>1250</v>
      </c>
      <c r="F195" s="80">
        <v>2500</v>
      </c>
      <c r="G195" s="18" t="s">
        <v>906</v>
      </c>
      <c r="H195" s="18" t="s">
        <v>907</v>
      </c>
      <c r="I195" s="27">
        <f>июн.25!I195+F195-E195</f>
        <v>-1250</v>
      </c>
    </row>
    <row r="196" spans="1:9" x14ac:dyDescent="0.25">
      <c r="A196" s="1"/>
      <c r="B196" s="16">
        <v>184</v>
      </c>
      <c r="C196" s="14"/>
      <c r="D196" s="25"/>
      <c r="E196" s="29">
        <v>1250</v>
      </c>
      <c r="F196" s="80"/>
      <c r="G196" s="18"/>
      <c r="H196" s="18"/>
      <c r="I196" s="27">
        <f>июн.25!I196+F196-E196</f>
        <v>-8750</v>
      </c>
    </row>
    <row r="197" spans="1:9" x14ac:dyDescent="0.25">
      <c r="A197" s="15"/>
      <c r="B197" s="16">
        <v>185</v>
      </c>
      <c r="C197" s="14"/>
      <c r="D197" s="25"/>
      <c r="E197" s="29">
        <v>1250</v>
      </c>
      <c r="F197" s="80">
        <v>1250</v>
      </c>
      <c r="G197" s="18" t="s">
        <v>849</v>
      </c>
      <c r="H197" s="18" t="s">
        <v>846</v>
      </c>
      <c r="I197" s="27">
        <f>июн.25!I197+F197-E197</f>
        <v>0</v>
      </c>
    </row>
    <row r="198" spans="1:9" x14ac:dyDescent="0.25">
      <c r="A198" s="1"/>
      <c r="B198" s="16">
        <v>186</v>
      </c>
      <c r="C198" s="14"/>
      <c r="D198" s="25"/>
      <c r="E198" s="29">
        <v>1250</v>
      </c>
      <c r="F198" s="80">
        <v>1250</v>
      </c>
      <c r="G198" s="18" t="s">
        <v>855</v>
      </c>
      <c r="H198" s="18" t="s">
        <v>846</v>
      </c>
      <c r="I198" s="27">
        <f>июн.25!I198+F198-E198</f>
        <v>-1250</v>
      </c>
    </row>
    <row r="199" spans="1:9" x14ac:dyDescent="0.25">
      <c r="A199" s="1"/>
      <c r="B199" s="16">
        <v>187</v>
      </c>
      <c r="C199" s="14"/>
      <c r="D199" s="25"/>
      <c r="E199" s="29">
        <v>1250</v>
      </c>
      <c r="F199" s="80">
        <v>2500</v>
      </c>
      <c r="G199" s="18" t="s">
        <v>989</v>
      </c>
      <c r="H199" s="18" t="s">
        <v>990</v>
      </c>
      <c r="I199" s="27">
        <f>июн.25!I199+F199-E199</f>
        <v>1250</v>
      </c>
    </row>
    <row r="200" spans="1:9" x14ac:dyDescent="0.25">
      <c r="A200" s="1"/>
      <c r="B200" s="16">
        <v>188</v>
      </c>
      <c r="C200" s="14"/>
      <c r="D200" s="25"/>
      <c r="E200" s="29">
        <v>1250</v>
      </c>
      <c r="F200" s="80">
        <v>2500</v>
      </c>
      <c r="G200" s="18" t="s">
        <v>928</v>
      </c>
      <c r="H200" s="18" t="s">
        <v>922</v>
      </c>
      <c r="I200" s="27">
        <f>июн.25!I200+F200-E200</f>
        <v>0</v>
      </c>
    </row>
    <row r="201" spans="1:9" x14ac:dyDescent="0.25">
      <c r="A201" s="1"/>
      <c r="B201" s="16">
        <v>189</v>
      </c>
      <c r="C201" s="14"/>
      <c r="D201" s="25"/>
      <c r="E201" s="29">
        <v>1250</v>
      </c>
      <c r="F201" s="80"/>
      <c r="G201" s="18"/>
      <c r="H201" s="18"/>
      <c r="I201" s="27">
        <f>июн.25!I201+F201-E201</f>
        <v>-8750</v>
      </c>
    </row>
    <row r="202" spans="1:9" x14ac:dyDescent="0.25">
      <c r="A202" s="1"/>
      <c r="B202" s="16">
        <v>190</v>
      </c>
      <c r="C202" s="14"/>
      <c r="D202" s="25"/>
      <c r="E202" s="29">
        <v>1250</v>
      </c>
      <c r="F202" s="80"/>
      <c r="G202" s="18"/>
      <c r="H202" s="18"/>
      <c r="I202" s="27">
        <f>июн.25!I202+F202-E202</f>
        <v>3750</v>
      </c>
    </row>
    <row r="203" spans="1:9" x14ac:dyDescent="0.25">
      <c r="A203" s="1"/>
      <c r="B203" s="16">
        <v>191</v>
      </c>
      <c r="C203" s="14"/>
      <c r="D203" s="25"/>
      <c r="E203" s="29">
        <v>1250</v>
      </c>
      <c r="F203" s="80">
        <v>1250</v>
      </c>
      <c r="G203" s="18" t="s">
        <v>847</v>
      </c>
      <c r="H203" s="18" t="s">
        <v>846</v>
      </c>
      <c r="I203" s="27">
        <f>июн.25!I203+F203-E203</f>
        <v>-1250</v>
      </c>
    </row>
    <row r="204" spans="1:9" x14ac:dyDescent="0.25">
      <c r="A204" s="1"/>
      <c r="B204" s="16">
        <v>192</v>
      </c>
      <c r="C204" s="14"/>
      <c r="D204" s="25"/>
      <c r="E204" s="29">
        <v>1250</v>
      </c>
      <c r="F204" s="80">
        <v>1250</v>
      </c>
      <c r="G204" s="18" t="s">
        <v>854</v>
      </c>
      <c r="H204" s="18" t="s">
        <v>846</v>
      </c>
      <c r="I204" s="27">
        <f>июн.25!I204+F204-E204</f>
        <v>-1250</v>
      </c>
    </row>
    <row r="205" spans="1:9" x14ac:dyDescent="0.25">
      <c r="A205" s="1"/>
      <c r="B205" s="16" t="s">
        <v>37</v>
      </c>
      <c r="C205" s="14"/>
      <c r="D205" s="25"/>
      <c r="E205" s="29">
        <v>1250</v>
      </c>
      <c r="F205" s="80"/>
      <c r="G205" s="18"/>
      <c r="H205" s="18"/>
      <c r="I205" s="27">
        <f>июн.25!I205+F205-E205</f>
        <v>-8750</v>
      </c>
    </row>
    <row r="206" spans="1:9" x14ac:dyDescent="0.25">
      <c r="A206" s="1"/>
      <c r="B206" s="16">
        <v>193</v>
      </c>
      <c r="C206" s="14"/>
      <c r="D206" s="25"/>
      <c r="E206" s="29">
        <v>1250</v>
      </c>
      <c r="F206" s="80"/>
      <c r="G206" s="18"/>
      <c r="H206" s="18"/>
      <c r="I206" s="27">
        <f>июн.25!I206+F206-E206</f>
        <v>-1250</v>
      </c>
    </row>
    <row r="207" spans="1:9" x14ac:dyDescent="0.25">
      <c r="A207" s="1"/>
      <c r="B207" s="16">
        <v>194</v>
      </c>
      <c r="C207" s="66"/>
      <c r="D207" s="25"/>
      <c r="E207" s="29">
        <v>1250</v>
      </c>
      <c r="F207" s="80"/>
      <c r="G207" s="18"/>
      <c r="H207" s="18"/>
      <c r="I207" s="27">
        <f>июн.25!I207+F207-E207</f>
        <v>20000</v>
      </c>
    </row>
    <row r="208" spans="1:9" x14ac:dyDescent="0.25">
      <c r="A208" s="15"/>
      <c r="B208" s="16">
        <v>195</v>
      </c>
      <c r="C208" s="14"/>
      <c r="D208" s="25"/>
      <c r="E208" s="29">
        <v>1250</v>
      </c>
      <c r="F208" s="80">
        <v>1250</v>
      </c>
      <c r="G208" s="18" t="s">
        <v>935</v>
      </c>
      <c r="H208" s="18" t="s">
        <v>936</v>
      </c>
      <c r="I208" s="27">
        <f>июн.25!I208+F208-E208</f>
        <v>-1250</v>
      </c>
    </row>
    <row r="209" spans="1:9" x14ac:dyDescent="0.25">
      <c r="A209" s="1"/>
      <c r="B209" s="16">
        <v>196</v>
      </c>
      <c r="C209" s="45"/>
      <c r="D209" s="25"/>
      <c r="E209" s="29"/>
      <c r="F209" s="80"/>
      <c r="G209" s="18"/>
      <c r="H209" s="18"/>
      <c r="I209" s="27">
        <f>июн.25!I209+F209-E209</f>
        <v>0</v>
      </c>
    </row>
    <row r="210" spans="1:9" x14ac:dyDescent="0.25">
      <c r="A210" s="1"/>
      <c r="B210" s="16">
        <v>197</v>
      </c>
      <c r="C210" s="14"/>
      <c r="D210" s="25"/>
      <c r="E210" s="29">
        <v>1250</v>
      </c>
      <c r="F210" s="80">
        <v>1250</v>
      </c>
      <c r="G210" s="18" t="s">
        <v>834</v>
      </c>
      <c r="H210" s="18" t="s">
        <v>835</v>
      </c>
      <c r="I210" s="27">
        <f>июн.25!I210+F210-E210</f>
        <v>0</v>
      </c>
    </row>
    <row r="211" spans="1:9" x14ac:dyDescent="0.25">
      <c r="A211" s="1"/>
      <c r="B211" s="16">
        <v>198</v>
      </c>
      <c r="C211" s="14"/>
      <c r="D211" s="25"/>
      <c r="E211" s="29">
        <v>1250</v>
      </c>
      <c r="F211" s="80"/>
      <c r="G211" s="18"/>
      <c r="H211" s="18"/>
      <c r="I211" s="27">
        <f>июн.25!I211+F211-E211</f>
        <v>-8750</v>
      </c>
    </row>
    <row r="212" spans="1:9" x14ac:dyDescent="0.25">
      <c r="A212" s="1"/>
      <c r="B212" s="16">
        <v>199</v>
      </c>
      <c r="C212" s="14"/>
      <c r="D212" s="25"/>
      <c r="E212" s="29">
        <v>1250</v>
      </c>
      <c r="F212" s="80">
        <v>1250</v>
      </c>
      <c r="G212" s="18" t="s">
        <v>869</v>
      </c>
      <c r="H212" s="18" t="s">
        <v>861</v>
      </c>
      <c r="I212" s="27">
        <f>июн.25!I212+F212-E212</f>
        <v>1250</v>
      </c>
    </row>
    <row r="213" spans="1:9" x14ac:dyDescent="0.25">
      <c r="A213" s="1"/>
      <c r="B213" s="16">
        <v>200</v>
      </c>
      <c r="C213" s="14"/>
      <c r="D213" s="25"/>
      <c r="E213" s="29">
        <v>1250</v>
      </c>
      <c r="F213" s="80">
        <v>1250</v>
      </c>
      <c r="G213" s="18" t="s">
        <v>974</v>
      </c>
      <c r="H213" s="18" t="s">
        <v>970</v>
      </c>
      <c r="I213" s="27">
        <f>июн.25!I213+F213-E213</f>
        <v>1250</v>
      </c>
    </row>
    <row r="214" spans="1:9" x14ac:dyDescent="0.25">
      <c r="A214" s="1"/>
      <c r="B214" s="16">
        <v>201</v>
      </c>
      <c r="C214" s="14"/>
      <c r="D214" s="25"/>
      <c r="E214" s="29">
        <v>1250</v>
      </c>
      <c r="F214" s="80"/>
      <c r="G214" s="18"/>
      <c r="H214" s="18"/>
      <c r="I214" s="27">
        <f>июн.25!I214+F214-E214</f>
        <v>-5000</v>
      </c>
    </row>
    <row r="215" spans="1:9" x14ac:dyDescent="0.25">
      <c r="A215" s="1"/>
      <c r="B215" s="16">
        <v>202</v>
      </c>
      <c r="C215" s="14"/>
      <c r="D215" s="25"/>
      <c r="E215" s="29">
        <v>1250</v>
      </c>
      <c r="F215" s="80">
        <v>2500</v>
      </c>
      <c r="G215" s="18" t="s">
        <v>927</v>
      </c>
      <c r="H215" s="18" t="s">
        <v>922</v>
      </c>
      <c r="I215" s="27">
        <f>июн.25!I215+F215-E215</f>
        <v>-1250</v>
      </c>
    </row>
    <row r="216" spans="1:9" x14ac:dyDescent="0.25">
      <c r="A216" s="1"/>
      <c r="B216" s="16">
        <v>203</v>
      </c>
      <c r="C216" s="14"/>
      <c r="D216" s="25"/>
      <c r="E216" s="29">
        <v>1250</v>
      </c>
      <c r="F216" s="80">
        <v>1200</v>
      </c>
      <c r="G216" s="18" t="s">
        <v>900</v>
      </c>
      <c r="H216" s="18" t="s">
        <v>901</v>
      </c>
      <c r="I216" s="27">
        <f>июн.25!I216+F216-E216</f>
        <v>-350</v>
      </c>
    </row>
    <row r="217" spans="1:9" x14ac:dyDescent="0.25">
      <c r="A217" s="1"/>
      <c r="B217" s="16">
        <v>204</v>
      </c>
      <c r="C217" s="14"/>
      <c r="D217" s="25"/>
      <c r="E217" s="29">
        <v>1250</v>
      </c>
      <c r="F217" s="80"/>
      <c r="G217" s="18"/>
      <c r="H217" s="18"/>
      <c r="I217" s="27">
        <f>июн.25!I217+F217-E217</f>
        <v>-8750</v>
      </c>
    </row>
    <row r="218" spans="1:9" x14ac:dyDescent="0.25">
      <c r="A218" s="1"/>
      <c r="B218" s="16">
        <v>205</v>
      </c>
      <c r="C218" s="14"/>
      <c r="D218" s="25"/>
      <c r="E218" s="29">
        <v>1250</v>
      </c>
      <c r="F218" s="80">
        <v>2400</v>
      </c>
      <c r="G218" s="18" t="s">
        <v>966</v>
      </c>
      <c r="H218" s="18" t="s">
        <v>967</v>
      </c>
      <c r="I218" s="27">
        <f>июн.25!I218+F218-E218</f>
        <v>-1150</v>
      </c>
    </row>
    <row r="219" spans="1:9" x14ac:dyDescent="0.25">
      <c r="A219" s="1"/>
      <c r="B219" s="16">
        <v>206</v>
      </c>
      <c r="C219" s="14"/>
      <c r="D219" s="25"/>
      <c r="E219" s="29">
        <v>1250</v>
      </c>
      <c r="F219" s="80"/>
      <c r="G219" s="18"/>
      <c r="H219" s="18"/>
      <c r="I219" s="27">
        <f>июн.25!I219+F219-E219</f>
        <v>-8750</v>
      </c>
    </row>
    <row r="220" spans="1:9" x14ac:dyDescent="0.25">
      <c r="A220" s="1"/>
      <c r="B220" s="16">
        <v>207</v>
      </c>
      <c r="C220" s="14"/>
      <c r="D220" s="25"/>
      <c r="E220" s="29">
        <v>1250</v>
      </c>
      <c r="F220" s="80"/>
      <c r="G220" s="18"/>
      <c r="H220" s="18"/>
      <c r="I220" s="27">
        <f>июн.25!I220+F220-E220</f>
        <v>-8750</v>
      </c>
    </row>
    <row r="221" spans="1:9" x14ac:dyDescent="0.25">
      <c r="A221" s="1"/>
      <c r="B221" s="16">
        <v>208</v>
      </c>
      <c r="C221" s="14"/>
      <c r="D221" s="25"/>
      <c r="E221" s="29">
        <v>1250</v>
      </c>
      <c r="F221" s="80">
        <v>1250</v>
      </c>
      <c r="G221" s="18" t="s">
        <v>996</v>
      </c>
      <c r="H221" s="18" t="s">
        <v>997</v>
      </c>
      <c r="I221" s="27">
        <f>июн.25!I221+F221-E221</f>
        <v>0</v>
      </c>
    </row>
    <row r="222" spans="1:9" x14ac:dyDescent="0.25">
      <c r="A222" s="1"/>
      <c r="B222" s="16">
        <v>209</v>
      </c>
      <c r="C222" s="14"/>
      <c r="D222" s="25"/>
      <c r="E222" s="29">
        <v>1250</v>
      </c>
      <c r="F222" s="80"/>
      <c r="G222" s="18"/>
      <c r="H222" s="18"/>
      <c r="I222" s="27">
        <f>июн.25!I222+F222-E222</f>
        <v>-3750</v>
      </c>
    </row>
    <row r="223" spans="1:9" x14ac:dyDescent="0.25">
      <c r="A223" s="25"/>
      <c r="B223" s="25" t="s">
        <v>25</v>
      </c>
      <c r="C223" s="45"/>
      <c r="D223" s="25"/>
      <c r="E223" s="29">
        <v>1250</v>
      </c>
      <c r="F223" s="80"/>
      <c r="G223" s="18"/>
      <c r="H223" s="18"/>
      <c r="I223" s="27">
        <f>июн.25!I223+F223-E223</f>
        <v>-2450</v>
      </c>
    </row>
    <row r="224" spans="1:9" x14ac:dyDescent="0.25">
      <c r="A224" s="15"/>
      <c r="B224" s="16">
        <v>210</v>
      </c>
      <c r="C224" s="64"/>
      <c r="D224" s="25"/>
      <c r="E224" s="29">
        <v>1250</v>
      </c>
      <c r="F224" s="80">
        <v>3750</v>
      </c>
      <c r="G224" s="18" t="s">
        <v>911</v>
      </c>
      <c r="H224" s="18" t="s">
        <v>912</v>
      </c>
      <c r="I224" s="27">
        <f>июн.25!I224+F224-E224</f>
        <v>0</v>
      </c>
    </row>
    <row r="225" spans="1:9" x14ac:dyDescent="0.25">
      <c r="A225" s="15"/>
      <c r="B225" s="16" t="s">
        <v>22</v>
      </c>
      <c r="C225" s="14"/>
      <c r="D225" s="25"/>
      <c r="E225" s="29">
        <v>1250</v>
      </c>
      <c r="F225" s="80"/>
      <c r="G225" s="18"/>
      <c r="H225" s="18"/>
      <c r="I225" s="27">
        <f>июн.25!I225+F225-E225</f>
        <v>-8750</v>
      </c>
    </row>
    <row r="226" spans="1:9" x14ac:dyDescent="0.25">
      <c r="A226" s="1"/>
      <c r="B226" s="16">
        <v>211</v>
      </c>
      <c r="C226" s="14"/>
      <c r="D226" s="25"/>
      <c r="E226" s="29">
        <v>1250</v>
      </c>
      <c r="F226" s="80">
        <v>1250</v>
      </c>
      <c r="G226" s="18" t="s">
        <v>899</v>
      </c>
      <c r="H226" s="18" t="s">
        <v>896</v>
      </c>
      <c r="I226" s="27">
        <f>июн.25!I226+F226-E226</f>
        <v>-1250</v>
      </c>
    </row>
    <row r="227" spans="1:9" x14ac:dyDescent="0.25">
      <c r="A227" s="1"/>
      <c r="B227" s="16">
        <v>212</v>
      </c>
      <c r="C227" s="14"/>
      <c r="D227" s="25"/>
      <c r="E227" s="29">
        <v>1250</v>
      </c>
      <c r="F227" s="80">
        <v>1250</v>
      </c>
      <c r="G227" s="18" t="s">
        <v>897</v>
      </c>
      <c r="H227" s="18" t="s">
        <v>896</v>
      </c>
      <c r="I227" s="27">
        <f>июн.25!I227+F227-E227</f>
        <v>0</v>
      </c>
    </row>
    <row r="228" spans="1:9" x14ac:dyDescent="0.25">
      <c r="A228" s="1"/>
      <c r="B228" s="16">
        <v>213</v>
      </c>
      <c r="C228" s="14"/>
      <c r="D228" s="25"/>
      <c r="E228" s="29">
        <v>1250</v>
      </c>
      <c r="F228" s="80"/>
      <c r="G228" s="18"/>
      <c r="H228" s="18"/>
      <c r="I228" s="27">
        <f>июн.25!I228+F228-E228</f>
        <v>12450</v>
      </c>
    </row>
    <row r="229" spans="1:9" x14ac:dyDescent="0.25">
      <c r="A229" s="1"/>
      <c r="B229" s="16">
        <v>214</v>
      </c>
      <c r="C229" s="14"/>
      <c r="D229" s="25"/>
      <c r="E229" s="29">
        <v>1250</v>
      </c>
      <c r="F229" s="80"/>
      <c r="G229" s="18"/>
      <c r="H229" s="18"/>
      <c r="I229" s="27">
        <f>июн.25!I229+F229-E229</f>
        <v>-6250</v>
      </c>
    </row>
    <row r="230" spans="1:9" x14ac:dyDescent="0.25">
      <c r="A230" s="1"/>
      <c r="B230" s="16">
        <v>215</v>
      </c>
      <c r="C230" s="14"/>
      <c r="D230" s="25"/>
      <c r="E230" s="29">
        <v>1250</v>
      </c>
      <c r="F230" s="80">
        <v>2500</v>
      </c>
      <c r="G230" s="18" t="s">
        <v>999</v>
      </c>
      <c r="H230" s="18" t="s">
        <v>995</v>
      </c>
      <c r="I230" s="27">
        <f>июн.25!I230+F230-E230</f>
        <v>1250</v>
      </c>
    </row>
    <row r="231" spans="1:9" x14ac:dyDescent="0.25">
      <c r="A231" s="1"/>
      <c r="B231" s="16">
        <v>216</v>
      </c>
      <c r="C231" s="14"/>
      <c r="D231" s="25"/>
      <c r="E231" s="29">
        <v>1250</v>
      </c>
      <c r="F231" s="80"/>
      <c r="G231" s="18"/>
      <c r="H231" s="18"/>
      <c r="I231" s="27">
        <f>июн.25!I231+F231-E231</f>
        <v>-2500</v>
      </c>
    </row>
    <row r="232" spans="1:9" x14ac:dyDescent="0.25">
      <c r="A232" s="1"/>
      <c r="B232" s="16" t="s">
        <v>21</v>
      </c>
      <c r="C232" s="14"/>
      <c r="D232" s="25"/>
      <c r="E232" s="29">
        <v>1250</v>
      </c>
      <c r="F232" s="80"/>
      <c r="G232" s="18"/>
      <c r="H232" s="18"/>
      <c r="I232" s="27">
        <f>июн.25!I232+F232-E232</f>
        <v>-2500</v>
      </c>
    </row>
    <row r="233" spans="1:9" x14ac:dyDescent="0.25">
      <c r="A233" s="1"/>
      <c r="B233" s="16">
        <v>217</v>
      </c>
      <c r="C233" s="14"/>
      <c r="D233" s="25"/>
      <c r="E233" s="29">
        <v>1250</v>
      </c>
      <c r="F233" s="80"/>
      <c r="G233" s="18"/>
      <c r="H233" s="18"/>
      <c r="I233" s="27">
        <f>июн.25!I233+F233-E233</f>
        <v>-3750</v>
      </c>
    </row>
    <row r="234" spans="1:9" x14ac:dyDescent="0.25">
      <c r="A234" s="1"/>
      <c r="B234" s="16" t="s">
        <v>32</v>
      </c>
      <c r="C234" s="14"/>
      <c r="D234" s="25"/>
      <c r="E234" s="29">
        <v>1250</v>
      </c>
      <c r="F234" s="80">
        <v>1250</v>
      </c>
      <c r="G234" s="18" t="s">
        <v>991</v>
      </c>
      <c r="H234" s="18" t="s">
        <v>992</v>
      </c>
      <c r="I234" s="27">
        <f>июн.25!I234+F234-E234</f>
        <v>0</v>
      </c>
    </row>
    <row r="235" spans="1:9" x14ac:dyDescent="0.25">
      <c r="A235" s="1"/>
      <c r="B235" s="16">
        <v>218</v>
      </c>
      <c r="C235" s="14"/>
      <c r="D235" s="25"/>
      <c r="E235" s="29">
        <v>1250</v>
      </c>
      <c r="F235" s="80">
        <v>5000</v>
      </c>
      <c r="G235" s="18" t="s">
        <v>915</v>
      </c>
      <c r="H235" s="18" t="s">
        <v>912</v>
      </c>
      <c r="I235" s="27">
        <f>июн.25!I235+F235-E235</f>
        <v>1250</v>
      </c>
    </row>
    <row r="236" spans="1:9" x14ac:dyDescent="0.25">
      <c r="A236" s="1"/>
      <c r="B236" s="16">
        <v>219</v>
      </c>
      <c r="C236" s="14"/>
      <c r="D236" s="25"/>
      <c r="E236" s="29">
        <v>1250</v>
      </c>
      <c r="F236" s="80"/>
      <c r="G236" s="18"/>
      <c r="H236" s="18"/>
      <c r="I236" s="27">
        <f>июн.25!I236+F236-E236</f>
        <v>-8750</v>
      </c>
    </row>
    <row r="237" spans="1:9" x14ac:dyDescent="0.25">
      <c r="A237" s="1"/>
      <c r="B237" s="16">
        <v>220</v>
      </c>
      <c r="C237" s="14"/>
      <c r="D237" s="25"/>
      <c r="E237" s="29">
        <v>1250</v>
      </c>
      <c r="F237" s="80">
        <v>21250</v>
      </c>
      <c r="G237" s="18" t="s">
        <v>965</v>
      </c>
      <c r="H237" s="18" t="s">
        <v>963</v>
      </c>
      <c r="I237" s="27">
        <f>июн.25!I237+F237-E237</f>
        <v>12500</v>
      </c>
    </row>
    <row r="238" spans="1:9" x14ac:dyDescent="0.25">
      <c r="A238" s="1"/>
      <c r="B238" s="16">
        <v>221</v>
      </c>
      <c r="C238" s="14"/>
      <c r="D238" s="25"/>
      <c r="E238" s="29">
        <v>1250</v>
      </c>
      <c r="F238" s="80"/>
      <c r="G238" s="18"/>
      <c r="H238" s="18"/>
      <c r="I238" s="27">
        <f>июн.25!I238+F238-E238</f>
        <v>12250</v>
      </c>
    </row>
    <row r="239" spans="1:9" x14ac:dyDescent="0.25">
      <c r="A239" s="1"/>
      <c r="B239" s="16">
        <v>222</v>
      </c>
      <c r="C239" s="14"/>
      <c r="D239" s="25"/>
      <c r="E239" s="29">
        <v>1250</v>
      </c>
      <c r="F239" s="80"/>
      <c r="G239" s="18"/>
      <c r="H239" s="18"/>
      <c r="I239" s="27">
        <f>июн.25!I239+F239-E239</f>
        <v>-8750</v>
      </c>
    </row>
    <row r="240" spans="1:9" x14ac:dyDescent="0.25">
      <c r="A240" s="1"/>
      <c r="B240" s="16">
        <v>223</v>
      </c>
      <c r="C240" s="14"/>
      <c r="D240" s="25"/>
      <c r="E240" s="29">
        <v>1250</v>
      </c>
      <c r="F240" s="80"/>
      <c r="G240" s="18"/>
      <c r="H240" s="18"/>
      <c r="I240" s="27">
        <f>июн.25!I240+F240-E240</f>
        <v>-8750</v>
      </c>
    </row>
    <row r="241" spans="1:9" x14ac:dyDescent="0.25">
      <c r="A241" s="1"/>
      <c r="B241" s="16">
        <v>224</v>
      </c>
      <c r="C241" s="14"/>
      <c r="D241" s="25"/>
      <c r="E241" s="29">
        <v>1250</v>
      </c>
      <c r="F241" s="80"/>
      <c r="G241" s="18"/>
      <c r="H241" s="18"/>
      <c r="I241" s="27">
        <f>июн.25!I241+F241-E241</f>
        <v>-8750</v>
      </c>
    </row>
    <row r="242" spans="1:9" x14ac:dyDescent="0.25">
      <c r="A242" s="1"/>
      <c r="B242" s="16">
        <v>225</v>
      </c>
      <c r="C242" s="14"/>
      <c r="D242" s="25"/>
      <c r="E242" s="29">
        <v>1250</v>
      </c>
      <c r="F242" s="80">
        <v>1250</v>
      </c>
      <c r="G242" s="18" t="s">
        <v>931</v>
      </c>
      <c r="H242" s="18" t="s">
        <v>922</v>
      </c>
      <c r="I242" s="27">
        <f>июн.25!I242+F242-E242</f>
        <v>0</v>
      </c>
    </row>
    <row r="243" spans="1:9" x14ac:dyDescent="0.25">
      <c r="A243" s="1"/>
      <c r="B243" s="16">
        <v>226</v>
      </c>
      <c r="C243" s="14"/>
      <c r="D243" s="25"/>
      <c r="E243" s="29">
        <v>1250</v>
      </c>
      <c r="F243" s="80">
        <v>7500</v>
      </c>
      <c r="G243" s="18" t="s">
        <v>962</v>
      </c>
      <c r="H243" s="18" t="s">
        <v>963</v>
      </c>
      <c r="I243" s="27">
        <f>июн.25!I243+F243-E243</f>
        <v>6250</v>
      </c>
    </row>
    <row r="244" spans="1:9" x14ac:dyDescent="0.25">
      <c r="A244" s="1"/>
      <c r="B244" s="16">
        <v>227</v>
      </c>
      <c r="C244" s="14"/>
      <c r="D244" s="25"/>
      <c r="E244" s="29">
        <v>1250</v>
      </c>
      <c r="F244" s="80"/>
      <c r="G244" s="18"/>
      <c r="H244" s="18"/>
      <c r="I244" s="27">
        <f>июн.25!I244+F244-E244</f>
        <v>-8750</v>
      </c>
    </row>
    <row r="245" spans="1:9" x14ac:dyDescent="0.25">
      <c r="A245" s="1"/>
      <c r="B245" s="16">
        <v>228</v>
      </c>
      <c r="C245" s="14"/>
      <c r="D245" s="25"/>
      <c r="E245" s="29">
        <v>1250</v>
      </c>
      <c r="F245" s="80"/>
      <c r="G245" s="18"/>
      <c r="H245" s="18"/>
      <c r="I245" s="27">
        <f>июн.25!I245+F245-E245</f>
        <v>-8750</v>
      </c>
    </row>
    <row r="246" spans="1:9" x14ac:dyDescent="0.25">
      <c r="A246" s="1"/>
      <c r="B246" s="16">
        <v>229</v>
      </c>
      <c r="C246" s="14"/>
      <c r="D246" s="25"/>
      <c r="E246" s="29">
        <v>1250</v>
      </c>
      <c r="F246" s="80"/>
      <c r="G246" s="18"/>
      <c r="H246" s="18"/>
      <c r="I246" s="27">
        <f>июн.25!I246+F246-E246</f>
        <v>-3750</v>
      </c>
    </row>
    <row r="247" spans="1:9" x14ac:dyDescent="0.25">
      <c r="A247" s="1"/>
      <c r="B247" s="16">
        <v>230</v>
      </c>
      <c r="C247" s="14"/>
      <c r="D247" s="25"/>
      <c r="E247" s="29">
        <v>1250</v>
      </c>
      <c r="F247" s="80"/>
      <c r="G247" s="18"/>
      <c r="H247" s="18"/>
      <c r="I247" s="27">
        <f>июн.25!I247+F247-E247</f>
        <v>-8750</v>
      </c>
    </row>
    <row r="248" spans="1:9" x14ac:dyDescent="0.25">
      <c r="A248" s="1"/>
      <c r="B248" s="16">
        <v>231</v>
      </c>
      <c r="C248" s="14"/>
      <c r="D248" s="25"/>
      <c r="E248" s="29">
        <v>1250</v>
      </c>
      <c r="F248" s="80"/>
      <c r="G248" s="18"/>
      <c r="H248" s="18"/>
      <c r="I248" s="27">
        <f>июн.25!I248+F248-E248</f>
        <v>-1250</v>
      </c>
    </row>
    <row r="249" spans="1:9" x14ac:dyDescent="0.25">
      <c r="A249" s="1"/>
      <c r="B249" s="16">
        <v>232</v>
      </c>
      <c r="C249" s="14"/>
      <c r="D249" s="25"/>
      <c r="E249" s="29">
        <v>1250</v>
      </c>
      <c r="F249" s="80"/>
      <c r="G249" s="18"/>
      <c r="H249" s="18"/>
      <c r="I249" s="27">
        <f>июн.25!I249+F249-E249</f>
        <v>-5000</v>
      </c>
    </row>
    <row r="250" spans="1:9" x14ac:dyDescent="0.25">
      <c r="A250" s="1"/>
      <c r="B250" s="16">
        <v>233</v>
      </c>
      <c r="C250" s="64"/>
      <c r="D250" s="25"/>
      <c r="E250" s="29">
        <v>1250</v>
      </c>
      <c r="F250" s="80">
        <v>1250</v>
      </c>
      <c r="G250" s="18" t="s">
        <v>925</v>
      </c>
      <c r="H250" s="18" t="s">
        <v>922</v>
      </c>
      <c r="I250" s="27">
        <f>июн.25!I250+F250-E250</f>
        <v>0</v>
      </c>
    </row>
    <row r="251" spans="1:9" x14ac:dyDescent="0.25">
      <c r="A251" s="15"/>
      <c r="B251" s="16">
        <v>234</v>
      </c>
      <c r="C251" s="14"/>
      <c r="D251" s="25"/>
      <c r="E251" s="29">
        <v>1250</v>
      </c>
      <c r="F251" s="80">
        <v>1250</v>
      </c>
      <c r="G251" s="18" t="s">
        <v>848</v>
      </c>
      <c r="H251" s="18" t="s">
        <v>846</v>
      </c>
      <c r="I251" s="27">
        <f>июн.25!I251+F251-E251</f>
        <v>0</v>
      </c>
    </row>
    <row r="252" spans="1:9" x14ac:dyDescent="0.25">
      <c r="A252" s="1"/>
      <c r="B252" s="16">
        <v>235</v>
      </c>
      <c r="C252" s="14"/>
      <c r="D252" s="25"/>
      <c r="E252" s="29">
        <v>1250</v>
      </c>
      <c r="F252" s="80"/>
      <c r="G252" s="18"/>
      <c r="H252" s="18"/>
      <c r="I252" s="27">
        <f>июн.25!I252+F252-E252</f>
        <v>-8750</v>
      </c>
    </row>
    <row r="253" spans="1:9" x14ac:dyDescent="0.25">
      <c r="A253" s="1"/>
      <c r="B253" s="16">
        <v>236</v>
      </c>
      <c r="C253" s="14"/>
      <c r="D253" s="25"/>
      <c r="E253" s="29">
        <v>1250</v>
      </c>
      <c r="F253" s="80"/>
      <c r="G253" s="18"/>
      <c r="H253" s="18"/>
      <c r="I253" s="27">
        <f>июн.25!I253+F253-E253</f>
        <v>-4250</v>
      </c>
    </row>
    <row r="254" spans="1:9" x14ac:dyDescent="0.25">
      <c r="A254" s="1"/>
      <c r="B254" s="16">
        <v>237</v>
      </c>
      <c r="C254" s="14"/>
      <c r="D254" s="25"/>
      <c r="E254" s="29">
        <v>1250</v>
      </c>
      <c r="F254" s="80">
        <v>2500</v>
      </c>
      <c r="G254" s="18" t="s">
        <v>951</v>
      </c>
      <c r="H254" s="18" t="s">
        <v>952</v>
      </c>
      <c r="I254" s="27">
        <f>июн.25!I254+F254-E254</f>
        <v>-6250</v>
      </c>
    </row>
    <row r="255" spans="1:9" x14ac:dyDescent="0.25">
      <c r="A255" s="1"/>
      <c r="B255" s="16">
        <v>238</v>
      </c>
      <c r="C255" s="14"/>
      <c r="D255" s="25"/>
      <c r="E255" s="29">
        <v>1250</v>
      </c>
      <c r="F255" s="80">
        <v>2500</v>
      </c>
      <c r="G255" s="18" t="s">
        <v>857</v>
      </c>
      <c r="H255" s="18" t="s">
        <v>846</v>
      </c>
      <c r="I255" s="27">
        <f>июн.25!I255+F255-E255</f>
        <v>-1250</v>
      </c>
    </row>
    <row r="256" spans="1:9" x14ac:dyDescent="0.25">
      <c r="A256" s="1"/>
      <c r="B256" s="16">
        <v>239</v>
      </c>
      <c r="C256" s="14"/>
      <c r="D256" s="25"/>
      <c r="E256" s="29">
        <v>1250</v>
      </c>
      <c r="F256" s="80">
        <v>10000</v>
      </c>
      <c r="G256" s="18" t="s">
        <v>891</v>
      </c>
      <c r="H256" s="18" t="s">
        <v>880</v>
      </c>
      <c r="I256" s="27">
        <f>июн.25!I256+F256-E256</f>
        <v>1250</v>
      </c>
    </row>
    <row r="257" spans="1:10" x14ac:dyDescent="0.25">
      <c r="A257" s="1"/>
      <c r="B257" s="16">
        <v>240</v>
      </c>
      <c r="C257" s="14"/>
      <c r="D257" s="25"/>
      <c r="E257" s="29">
        <v>1250</v>
      </c>
      <c r="F257" s="80"/>
      <c r="G257" s="18"/>
      <c r="H257" s="18"/>
      <c r="I257" s="27">
        <f>июн.25!I257+F257-E257</f>
        <v>1250</v>
      </c>
    </row>
    <row r="258" spans="1:10" x14ac:dyDescent="0.25">
      <c r="A258" s="1"/>
      <c r="B258" s="16">
        <v>241</v>
      </c>
      <c r="C258" s="14"/>
      <c r="D258" s="25"/>
      <c r="E258" s="29"/>
      <c r="F258" s="80"/>
      <c r="G258" s="18"/>
      <c r="H258" s="18"/>
      <c r="I258" s="27">
        <f>июн.25!I258+F258-E258</f>
        <v>0</v>
      </c>
    </row>
    <row r="259" spans="1:10" x14ac:dyDescent="0.25">
      <c r="A259" s="1"/>
      <c r="B259" s="16">
        <v>242</v>
      </c>
      <c r="C259" s="14"/>
      <c r="D259" s="25"/>
      <c r="E259" s="29">
        <v>1250</v>
      </c>
      <c r="F259" s="80"/>
      <c r="G259" s="18"/>
      <c r="H259" s="18"/>
      <c r="I259" s="27">
        <f>июн.25!I259+F259-E259</f>
        <v>-8750</v>
      </c>
      <c r="J259" s="28" t="s">
        <v>35</v>
      </c>
    </row>
    <row r="260" spans="1:10" x14ac:dyDescent="0.25">
      <c r="A260" s="1"/>
      <c r="B260" s="16">
        <v>243</v>
      </c>
      <c r="C260" s="14"/>
      <c r="D260" s="25"/>
      <c r="E260" s="29">
        <v>1250</v>
      </c>
      <c r="F260" s="80"/>
      <c r="G260" s="18"/>
      <c r="H260" s="18"/>
      <c r="I260" s="27">
        <f>июн.25!I260+F260-E260</f>
        <v>-8750</v>
      </c>
    </row>
    <row r="261" spans="1:10" x14ac:dyDescent="0.25">
      <c r="A261" s="1"/>
      <c r="B261" s="16">
        <v>244</v>
      </c>
      <c r="C261" s="14"/>
      <c r="D261" s="25"/>
      <c r="E261" s="29">
        <v>1250</v>
      </c>
      <c r="F261" s="80"/>
      <c r="G261" s="18"/>
      <c r="H261" s="18"/>
      <c r="I261" s="27">
        <f>июн.25!I261+F261-E261</f>
        <v>-8750</v>
      </c>
    </row>
    <row r="262" spans="1:10" x14ac:dyDescent="0.25">
      <c r="A262" s="1"/>
      <c r="B262" s="16">
        <v>245</v>
      </c>
      <c r="C262" s="14"/>
      <c r="D262" s="25"/>
      <c r="E262" s="29">
        <v>1250</v>
      </c>
      <c r="F262" s="80"/>
      <c r="G262" s="18"/>
      <c r="H262" s="18"/>
      <c r="I262" s="27">
        <f>июн.25!I262+F262-E262</f>
        <v>-8750</v>
      </c>
    </row>
    <row r="263" spans="1:10" x14ac:dyDescent="0.25">
      <c r="A263" s="1"/>
      <c r="B263" s="16">
        <v>246</v>
      </c>
      <c r="C263" s="14"/>
      <c r="D263" s="25"/>
      <c r="E263" s="29">
        <v>1250</v>
      </c>
      <c r="F263" s="80">
        <v>1250</v>
      </c>
      <c r="G263" s="18" t="s">
        <v>914</v>
      </c>
      <c r="H263" s="18" t="s">
        <v>912</v>
      </c>
      <c r="I263" s="27">
        <f>июн.25!I263+F263-E263</f>
        <v>0</v>
      </c>
    </row>
    <row r="264" spans="1:10" x14ac:dyDescent="0.25">
      <c r="A264" s="1"/>
      <c r="B264" s="16">
        <v>247</v>
      </c>
      <c r="C264" s="14"/>
      <c r="D264" s="25"/>
      <c r="E264" s="29">
        <v>1250</v>
      </c>
      <c r="F264" s="80">
        <v>1250</v>
      </c>
      <c r="G264" s="18" t="s">
        <v>852</v>
      </c>
      <c r="H264" s="18" t="s">
        <v>846</v>
      </c>
      <c r="I264" s="27">
        <f>июн.25!I264+F264-E264</f>
        <v>0</v>
      </c>
    </row>
    <row r="265" spans="1:10" x14ac:dyDescent="0.25">
      <c r="A265" s="1"/>
      <c r="B265" s="16">
        <v>248</v>
      </c>
      <c r="C265" s="14"/>
      <c r="D265" s="25"/>
      <c r="E265" s="29">
        <v>1250</v>
      </c>
      <c r="F265" s="80">
        <v>2500</v>
      </c>
      <c r="G265" s="18" t="s">
        <v>949</v>
      </c>
      <c r="H265" s="18" t="s">
        <v>944</v>
      </c>
      <c r="I265" s="27">
        <f>июн.25!I265+F265-E265</f>
        <v>-1250</v>
      </c>
    </row>
    <row r="266" spans="1:10" x14ac:dyDescent="0.25">
      <c r="A266" s="1"/>
      <c r="B266" s="16">
        <v>249</v>
      </c>
      <c r="C266" s="14"/>
      <c r="D266" s="25"/>
      <c r="E266" s="29">
        <v>1250</v>
      </c>
      <c r="F266" s="80">
        <v>2500</v>
      </c>
      <c r="G266" s="18" t="s">
        <v>946</v>
      </c>
      <c r="H266" s="18" t="s">
        <v>944</v>
      </c>
      <c r="I266" s="27">
        <f>июн.25!I266+F266-E266</f>
        <v>-1250</v>
      </c>
    </row>
    <row r="267" spans="1:10" x14ac:dyDescent="0.25">
      <c r="A267" s="1"/>
      <c r="B267" s="16">
        <v>250</v>
      </c>
      <c r="C267" s="14"/>
      <c r="D267" s="25"/>
      <c r="E267" s="29">
        <v>1250</v>
      </c>
      <c r="F267" s="80"/>
      <c r="G267" s="18"/>
      <c r="H267" s="18"/>
      <c r="I267" s="27">
        <f>июн.25!I267+F267-E267</f>
        <v>-8750</v>
      </c>
    </row>
    <row r="268" spans="1:10" x14ac:dyDescent="0.25">
      <c r="A268" s="1"/>
      <c r="B268" s="16" t="s">
        <v>36</v>
      </c>
      <c r="C268" s="64"/>
      <c r="D268" s="25"/>
      <c r="E268" s="29">
        <v>1250</v>
      </c>
      <c r="F268" s="80"/>
      <c r="G268" s="18"/>
      <c r="H268" s="18"/>
      <c r="I268" s="27">
        <f>июн.25!I268+F268-E268</f>
        <v>-7500</v>
      </c>
    </row>
    <row r="269" spans="1:10" x14ac:dyDescent="0.25">
      <c r="A269" s="1"/>
      <c r="B269" s="16">
        <v>251</v>
      </c>
      <c r="C269" s="64"/>
      <c r="D269" s="25"/>
      <c r="E269" s="29">
        <v>1250</v>
      </c>
      <c r="F269" s="80">
        <v>1250</v>
      </c>
      <c r="G269" s="18" t="s">
        <v>959</v>
      </c>
      <c r="H269" s="18" t="s">
        <v>960</v>
      </c>
      <c r="I269" s="27">
        <f>июн.25!I269+F269-E269</f>
        <v>0</v>
      </c>
    </row>
    <row r="270" spans="1:10" x14ac:dyDescent="0.25">
      <c r="A270" s="15"/>
      <c r="B270" s="16">
        <v>252</v>
      </c>
      <c r="C270" s="14"/>
      <c r="D270" s="25"/>
      <c r="E270" s="29">
        <v>1250</v>
      </c>
      <c r="F270" s="80"/>
      <c r="G270" s="18"/>
      <c r="H270" s="18"/>
      <c r="I270" s="27">
        <f>июн.25!I270+F270-E270</f>
        <v>-1075</v>
      </c>
    </row>
    <row r="271" spans="1:10" x14ac:dyDescent="0.25">
      <c r="A271" s="1"/>
      <c r="B271" s="16">
        <v>253</v>
      </c>
      <c r="C271" s="14"/>
      <c r="D271" s="25"/>
      <c r="E271" s="29">
        <v>1250</v>
      </c>
      <c r="F271" s="80"/>
      <c r="G271" s="18"/>
      <c r="H271" s="18"/>
      <c r="I271" s="27">
        <f>июн.25!I271+F271-E271</f>
        <v>6250</v>
      </c>
    </row>
    <row r="272" spans="1:10" x14ac:dyDescent="0.25">
      <c r="A272" s="1"/>
      <c r="B272" s="16">
        <v>254</v>
      </c>
      <c r="C272" s="14"/>
      <c r="D272" s="25"/>
      <c r="E272" s="29">
        <v>1250</v>
      </c>
      <c r="F272" s="80"/>
      <c r="G272" s="18"/>
      <c r="H272" s="18"/>
      <c r="I272" s="27">
        <f>июн.25!I272+F272-E272</f>
        <v>-1650</v>
      </c>
    </row>
    <row r="273" spans="1:9" x14ac:dyDescent="0.25">
      <c r="A273" s="1"/>
      <c r="B273" s="16">
        <v>255</v>
      </c>
      <c r="C273" s="14"/>
      <c r="D273" s="25"/>
      <c r="E273" s="29">
        <v>1250</v>
      </c>
      <c r="F273" s="80">
        <v>1250</v>
      </c>
      <c r="G273" s="18" t="s">
        <v>924</v>
      </c>
      <c r="H273" s="18" t="s">
        <v>922</v>
      </c>
      <c r="I273" s="27">
        <f>июн.25!I273+F273-E273</f>
        <v>0</v>
      </c>
    </row>
    <row r="274" spans="1:9" x14ac:dyDescent="0.25">
      <c r="A274" s="1"/>
      <c r="B274" s="16">
        <v>256</v>
      </c>
      <c r="C274" s="14"/>
      <c r="D274" s="25"/>
      <c r="E274" s="29">
        <v>1250</v>
      </c>
      <c r="F274" s="80">
        <v>1250</v>
      </c>
      <c r="G274" s="18" t="s">
        <v>867</v>
      </c>
      <c r="H274" s="18" t="s">
        <v>861</v>
      </c>
      <c r="I274" s="27">
        <f>июн.25!I274+F274-E274</f>
        <v>-1250</v>
      </c>
    </row>
    <row r="275" spans="1:9" x14ac:dyDescent="0.25">
      <c r="A275" s="15"/>
      <c r="B275" s="16">
        <v>257</v>
      </c>
      <c r="C275" s="14"/>
      <c r="D275" s="25"/>
      <c r="E275" s="29">
        <v>1250</v>
      </c>
      <c r="F275" s="80"/>
      <c r="G275" s="18"/>
      <c r="H275" s="18"/>
      <c r="I275" s="27">
        <f>июн.25!I275+F275-E275</f>
        <v>0</v>
      </c>
    </row>
    <row r="276" spans="1:9" x14ac:dyDescent="0.25">
      <c r="A276" s="1"/>
      <c r="B276" s="16">
        <v>258</v>
      </c>
      <c r="C276" s="14"/>
      <c r="D276" s="25"/>
      <c r="E276" s="29">
        <v>1250</v>
      </c>
      <c r="F276" s="80"/>
      <c r="G276" s="18"/>
      <c r="H276" s="18"/>
      <c r="I276" s="27">
        <f>июн.25!I276+F276-E276</f>
        <v>2500</v>
      </c>
    </row>
    <row r="277" spans="1:9" x14ac:dyDescent="0.25">
      <c r="A277" s="1"/>
      <c r="B277" s="16">
        <v>259</v>
      </c>
      <c r="C277" s="14"/>
      <c r="D277" s="25"/>
      <c r="E277" s="29">
        <v>1250</v>
      </c>
      <c r="F277" s="80"/>
      <c r="G277" s="18"/>
      <c r="H277" s="18"/>
      <c r="I277" s="27">
        <f>июн.25!I277+F277-E277</f>
        <v>-8750</v>
      </c>
    </row>
    <row r="278" spans="1:9" x14ac:dyDescent="0.25">
      <c r="A278" s="1"/>
      <c r="B278" s="16">
        <v>260</v>
      </c>
      <c r="C278" s="14"/>
      <c r="D278" s="25"/>
      <c r="E278" s="29">
        <v>1250</v>
      </c>
      <c r="F278" s="80">
        <v>3750</v>
      </c>
      <c r="G278" s="18" t="s">
        <v>886</v>
      </c>
      <c r="H278" s="18" t="s">
        <v>880</v>
      </c>
      <c r="I278" s="27">
        <f>июн.25!I278+F278-E278</f>
        <v>2500</v>
      </c>
    </row>
    <row r="279" spans="1:9" x14ac:dyDescent="0.25">
      <c r="A279" s="1"/>
      <c r="B279" s="16">
        <v>261</v>
      </c>
      <c r="C279" s="64"/>
      <c r="D279" s="25"/>
      <c r="E279" s="29">
        <v>1250</v>
      </c>
      <c r="F279" s="80">
        <v>3000</v>
      </c>
      <c r="G279" s="18" t="s">
        <v>918</v>
      </c>
      <c r="H279" s="18" t="s">
        <v>912</v>
      </c>
      <c r="I279" s="27">
        <f>июн.25!I279+F279-E279</f>
        <v>14250</v>
      </c>
    </row>
    <row r="280" spans="1:9" x14ac:dyDescent="0.25">
      <c r="A280" s="15"/>
      <c r="B280" s="16">
        <v>262</v>
      </c>
      <c r="C280" s="45"/>
      <c r="D280" s="25"/>
      <c r="E280" s="29">
        <v>1250</v>
      </c>
      <c r="F280" s="80"/>
      <c r="G280" s="18"/>
      <c r="H280" s="18"/>
      <c r="I280" s="27">
        <f>июн.25!I280+F280-E280</f>
        <v>-1250</v>
      </c>
    </row>
    <row r="281" spans="1:9" x14ac:dyDescent="0.25">
      <c r="A281" s="1"/>
      <c r="B281" s="16">
        <v>263</v>
      </c>
      <c r="C281" s="14"/>
      <c r="D281" s="25"/>
      <c r="E281" s="29"/>
      <c r="F281" s="80"/>
      <c r="G281" s="18"/>
      <c r="H281" s="18"/>
      <c r="I281" s="27">
        <f>июн.25!I281+F281-E281</f>
        <v>0</v>
      </c>
    </row>
    <row r="282" spans="1:9" x14ac:dyDescent="0.25">
      <c r="A282" s="1"/>
      <c r="B282" s="16">
        <v>264</v>
      </c>
      <c r="C282" s="14"/>
      <c r="D282" s="25"/>
      <c r="E282" s="29">
        <v>1250</v>
      </c>
      <c r="F282" s="80">
        <v>1250</v>
      </c>
      <c r="G282" s="18" t="s">
        <v>887</v>
      </c>
      <c r="H282" s="18" t="s">
        <v>880</v>
      </c>
      <c r="I282" s="27">
        <f>июн.25!I282+F282-E282</f>
        <v>-2500</v>
      </c>
    </row>
    <row r="283" spans="1:9" x14ac:dyDescent="0.25">
      <c r="A283" s="1"/>
      <c r="B283" s="16">
        <v>265</v>
      </c>
      <c r="C283" s="14"/>
      <c r="D283" s="25"/>
      <c r="E283" s="29">
        <v>1250</v>
      </c>
      <c r="F283" s="80"/>
      <c r="G283" s="18"/>
      <c r="H283" s="18"/>
      <c r="I283" s="27">
        <f>июн.25!I283+F283-E283</f>
        <v>-3750</v>
      </c>
    </row>
    <row r="284" spans="1:9" x14ac:dyDescent="0.25">
      <c r="A284" s="1"/>
      <c r="B284" s="16">
        <v>266</v>
      </c>
      <c r="C284" s="14"/>
      <c r="D284" s="25"/>
      <c r="E284" s="29">
        <v>1250</v>
      </c>
      <c r="F284" s="80"/>
      <c r="G284" s="18"/>
      <c r="H284" s="18"/>
      <c r="I284" s="27">
        <f>июн.25!I284+F284-E284</f>
        <v>-8750</v>
      </c>
    </row>
    <row r="285" spans="1:9" x14ac:dyDescent="0.25">
      <c r="A285" s="1"/>
      <c r="B285" s="16">
        <v>267</v>
      </c>
      <c r="C285" s="14"/>
      <c r="D285" s="25"/>
      <c r="E285" s="29">
        <v>1250</v>
      </c>
      <c r="F285" s="80"/>
      <c r="G285" s="18"/>
      <c r="H285" s="18"/>
      <c r="I285" s="27">
        <f>июн.25!I285+F285-E285</f>
        <v>-8750</v>
      </c>
    </row>
    <row r="286" spans="1:9" x14ac:dyDescent="0.25">
      <c r="A286" s="1"/>
      <c r="B286" s="16">
        <v>268</v>
      </c>
      <c r="C286" s="14"/>
      <c r="D286" s="25"/>
      <c r="E286" s="29">
        <v>1250</v>
      </c>
      <c r="F286" s="80"/>
      <c r="G286" s="18"/>
      <c r="H286" s="18"/>
      <c r="I286" s="27">
        <f>июн.25!I286+F286-E286</f>
        <v>-8750</v>
      </c>
    </row>
    <row r="287" spans="1:9" x14ac:dyDescent="0.25">
      <c r="A287" s="1"/>
      <c r="B287" s="16">
        <v>269</v>
      </c>
      <c r="C287" s="14"/>
      <c r="D287" s="25"/>
      <c r="E287" s="29">
        <v>1250</v>
      </c>
      <c r="F287" s="80">
        <v>1250</v>
      </c>
      <c r="G287" s="18" t="s">
        <v>917</v>
      </c>
      <c r="H287" s="18" t="s">
        <v>912</v>
      </c>
      <c r="I287" s="27">
        <f>июн.25!I287+F287-E287</f>
        <v>0</v>
      </c>
    </row>
    <row r="288" spans="1:9" x14ac:dyDescent="0.25">
      <c r="A288" s="1"/>
      <c r="B288" s="16">
        <v>270</v>
      </c>
      <c r="C288" s="14"/>
      <c r="D288" s="25"/>
      <c r="E288" s="29">
        <v>1250</v>
      </c>
      <c r="F288" s="80">
        <v>1250</v>
      </c>
      <c r="G288" s="18" t="s">
        <v>940</v>
      </c>
      <c r="H288" s="18" t="s">
        <v>941</v>
      </c>
      <c r="I288" s="27">
        <f>июн.25!I288+F288-E288</f>
        <v>0</v>
      </c>
    </row>
    <row r="289" spans="1:10" x14ac:dyDescent="0.25">
      <c r="A289" s="1"/>
      <c r="B289" s="16">
        <v>271</v>
      </c>
      <c r="C289" s="14"/>
      <c r="D289" s="25"/>
      <c r="E289" s="29">
        <v>1250</v>
      </c>
      <c r="F289" s="80">
        <v>2500</v>
      </c>
      <c r="G289" s="18" t="s">
        <v>932</v>
      </c>
      <c r="H289" s="18" t="s">
        <v>922</v>
      </c>
      <c r="I289" s="27">
        <f>июн.25!I289+F289-E289</f>
        <v>-1250</v>
      </c>
      <c r="J289" s="122"/>
    </row>
    <row r="290" spans="1:10" x14ac:dyDescent="0.25">
      <c r="A290" s="1"/>
      <c r="B290" s="16">
        <v>272</v>
      </c>
      <c r="C290" s="14"/>
      <c r="D290" s="25"/>
      <c r="E290" s="29">
        <v>1250</v>
      </c>
      <c r="F290" s="80"/>
      <c r="G290" s="18"/>
      <c r="H290" s="18"/>
      <c r="I290" s="27">
        <f>июн.25!I290+F290-E290</f>
        <v>-8750</v>
      </c>
    </row>
    <row r="291" spans="1:10" x14ac:dyDescent="0.25">
      <c r="A291" s="1"/>
      <c r="B291" s="16" t="s">
        <v>23</v>
      </c>
      <c r="C291" s="14"/>
      <c r="D291" s="25"/>
      <c r="E291" s="29">
        <v>1250</v>
      </c>
      <c r="F291" s="80"/>
      <c r="G291" s="18"/>
      <c r="H291" s="18"/>
      <c r="I291" s="27">
        <f>июн.25!I291+F291-E291</f>
        <v>-1300</v>
      </c>
    </row>
    <row r="292" spans="1:10" x14ac:dyDescent="0.25">
      <c r="A292" s="1"/>
      <c r="B292" s="16">
        <v>273</v>
      </c>
      <c r="C292" s="14"/>
      <c r="D292" s="25"/>
      <c r="E292" s="29"/>
      <c r="F292" s="80"/>
      <c r="G292" s="18"/>
      <c r="H292" s="18"/>
      <c r="I292" s="27">
        <f>июн.25!I292+F292-E292</f>
        <v>0</v>
      </c>
    </row>
    <row r="293" spans="1:10" x14ac:dyDescent="0.25">
      <c r="A293" s="1"/>
      <c r="B293" s="16">
        <v>274</v>
      </c>
      <c r="C293" s="14"/>
      <c r="D293" s="25"/>
      <c r="E293" s="29">
        <v>1250</v>
      </c>
      <c r="F293" s="80">
        <v>1250</v>
      </c>
      <c r="G293" s="18" t="s">
        <v>845</v>
      </c>
      <c r="H293" s="18" t="s">
        <v>846</v>
      </c>
      <c r="I293" s="27">
        <f>июн.25!I293+F293-E293</f>
        <v>0</v>
      </c>
    </row>
    <row r="294" spans="1:10" x14ac:dyDescent="0.25">
      <c r="A294" s="1"/>
      <c r="B294" s="16">
        <v>275</v>
      </c>
      <c r="C294" s="14"/>
      <c r="D294" s="25"/>
      <c r="E294" s="29">
        <v>1250</v>
      </c>
      <c r="F294" s="80"/>
      <c r="G294" s="18"/>
      <c r="H294" s="18"/>
      <c r="I294" s="27">
        <f>июн.25!I294+F294-E294</f>
        <v>-3750</v>
      </c>
    </row>
    <row r="295" spans="1:10" x14ac:dyDescent="0.25">
      <c r="A295" s="1"/>
      <c r="B295" s="16">
        <v>276</v>
      </c>
      <c r="C295" s="14"/>
      <c r="D295" s="25"/>
      <c r="E295" s="29">
        <v>1250</v>
      </c>
      <c r="F295" s="80"/>
      <c r="G295" s="18"/>
      <c r="H295" s="18"/>
      <c r="I295" s="27">
        <f>июн.25!I295+F295-E295</f>
        <v>1250</v>
      </c>
    </row>
    <row r="296" spans="1:10" x14ac:dyDescent="0.25">
      <c r="A296" s="1"/>
      <c r="B296" s="16">
        <v>277</v>
      </c>
      <c r="C296" s="14"/>
      <c r="D296" s="25"/>
      <c r="E296" s="29">
        <v>1250</v>
      </c>
      <c r="F296" s="80"/>
      <c r="G296" s="18"/>
      <c r="H296" s="18"/>
      <c r="I296" s="27">
        <f>июн.25!I296+F296-E296</f>
        <v>-7500</v>
      </c>
    </row>
    <row r="297" spans="1:10" x14ac:dyDescent="0.25">
      <c r="A297" s="15"/>
      <c r="B297" s="16">
        <v>278</v>
      </c>
      <c r="C297" s="64"/>
      <c r="D297" s="25"/>
      <c r="E297" s="29">
        <v>1250</v>
      </c>
      <c r="F297" s="80"/>
      <c r="G297" s="18"/>
      <c r="H297" s="18"/>
      <c r="I297" s="27">
        <f>июн.25!I297+F297-E297</f>
        <v>-8750</v>
      </c>
    </row>
    <row r="298" spans="1:10" x14ac:dyDescent="0.25">
      <c r="A298" s="15"/>
      <c r="B298" s="16">
        <v>279</v>
      </c>
      <c r="C298" s="14"/>
      <c r="D298" s="25"/>
      <c r="E298" s="29">
        <v>1250</v>
      </c>
      <c r="F298" s="80"/>
      <c r="G298" s="18"/>
      <c r="H298" s="18"/>
      <c r="I298" s="27">
        <f>июн.25!I298+F298-E298</f>
        <v>-5000</v>
      </c>
    </row>
    <row r="299" spans="1:10" x14ac:dyDescent="0.25">
      <c r="A299" s="1"/>
      <c r="B299" s="16">
        <v>280</v>
      </c>
      <c r="C299" s="14"/>
      <c r="D299" s="25"/>
      <c r="E299" s="29">
        <v>1250</v>
      </c>
      <c r="F299" s="80">
        <v>2500</v>
      </c>
      <c r="G299" s="18" t="s">
        <v>873</v>
      </c>
      <c r="H299" s="18" t="s">
        <v>861</v>
      </c>
      <c r="I299" s="27">
        <f>июн.25!I299+F299-E299</f>
        <v>-1250</v>
      </c>
    </row>
    <row r="300" spans="1:10" x14ac:dyDescent="0.25">
      <c r="A300" s="1"/>
      <c r="B300" s="16">
        <v>281</v>
      </c>
      <c r="C300" s="64"/>
      <c r="D300" s="25"/>
      <c r="E300" s="29">
        <v>1250</v>
      </c>
      <c r="F300" s="80"/>
      <c r="G300" s="18"/>
      <c r="H300" s="18"/>
      <c r="I300" s="27">
        <f>июн.25!I300+F300-E300</f>
        <v>-6250</v>
      </c>
    </row>
    <row r="301" spans="1:10" x14ac:dyDescent="0.25">
      <c r="A301" s="15"/>
      <c r="B301" s="16">
        <v>282</v>
      </c>
      <c r="C301" s="14"/>
      <c r="D301" s="25"/>
      <c r="E301" s="29">
        <v>1250</v>
      </c>
      <c r="F301" s="80">
        <v>6250</v>
      </c>
      <c r="G301" s="18" t="s">
        <v>980</v>
      </c>
      <c r="H301" s="18" t="s">
        <v>976</v>
      </c>
      <c r="I301" s="27">
        <f>июн.25!I301+F301-E301</f>
        <v>3500</v>
      </c>
    </row>
    <row r="302" spans="1:10" x14ac:dyDescent="0.25">
      <c r="A302" s="1"/>
      <c r="B302" s="16">
        <v>283</v>
      </c>
      <c r="C302" s="67"/>
      <c r="D302" s="25"/>
      <c r="E302" s="29">
        <v>1250</v>
      </c>
      <c r="F302" s="80"/>
      <c r="G302" s="18"/>
      <c r="H302" s="18"/>
      <c r="I302" s="27">
        <f>июн.25!I302+F302-E302</f>
        <v>-1400</v>
      </c>
    </row>
    <row r="303" spans="1:10" x14ac:dyDescent="0.25">
      <c r="A303" s="15"/>
      <c r="B303" s="16" t="s">
        <v>16</v>
      </c>
      <c r="C303" s="14"/>
      <c r="D303" s="25"/>
      <c r="E303" s="29">
        <v>1250</v>
      </c>
      <c r="F303" s="80">
        <v>1300</v>
      </c>
      <c r="G303" s="18" t="s">
        <v>903</v>
      </c>
      <c r="H303" s="18" t="s">
        <v>901</v>
      </c>
      <c r="I303" s="27">
        <f>июн.25!I303+F303-E303</f>
        <v>-3950</v>
      </c>
    </row>
    <row r="304" spans="1:10" x14ac:dyDescent="0.25">
      <c r="A304" s="1"/>
      <c r="B304" s="16">
        <v>284</v>
      </c>
      <c r="C304" s="14"/>
      <c r="D304" s="25"/>
      <c r="E304" s="29"/>
      <c r="F304" s="80"/>
      <c r="G304" s="18"/>
      <c r="H304" s="18"/>
      <c r="I304" s="27">
        <f>июн.25!I304+F304-E304</f>
        <v>0</v>
      </c>
    </row>
    <row r="305" spans="1:9" x14ac:dyDescent="0.25">
      <c r="A305" s="1"/>
      <c r="B305" s="16">
        <v>285</v>
      </c>
      <c r="C305" s="14"/>
      <c r="D305" s="25"/>
      <c r="E305" s="29">
        <v>1250</v>
      </c>
      <c r="F305" s="80"/>
      <c r="G305" s="18"/>
      <c r="H305" s="18"/>
      <c r="I305" s="27">
        <f>июн.25!I305+F305-E305</f>
        <v>-8750</v>
      </c>
    </row>
    <row r="306" spans="1:9" x14ac:dyDescent="0.25">
      <c r="A306" s="1"/>
      <c r="B306" s="16" t="s">
        <v>31</v>
      </c>
      <c r="C306" s="14"/>
      <c r="D306" s="25"/>
      <c r="E306" s="29">
        <v>1250</v>
      </c>
      <c r="F306" s="80"/>
      <c r="G306" s="18"/>
      <c r="H306" s="18"/>
      <c r="I306" s="27">
        <f>июн.25!I306+F306-E306</f>
        <v>-8750</v>
      </c>
    </row>
    <row r="307" spans="1:9" x14ac:dyDescent="0.25">
      <c r="A307" s="1"/>
      <c r="B307" s="16">
        <v>286</v>
      </c>
      <c r="C307" s="14"/>
      <c r="D307" s="25"/>
      <c r="E307" s="29">
        <v>1250</v>
      </c>
      <c r="F307" s="80"/>
      <c r="G307" s="18"/>
      <c r="H307" s="18"/>
      <c r="I307" s="27">
        <f>июн.25!I307+F307-E307</f>
        <v>-8750</v>
      </c>
    </row>
    <row r="308" spans="1:9" x14ac:dyDescent="0.25">
      <c r="A308" s="1"/>
      <c r="B308" s="16">
        <v>287</v>
      </c>
      <c r="C308" s="14"/>
      <c r="D308" s="25"/>
      <c r="E308" s="29">
        <v>1250</v>
      </c>
      <c r="F308" s="80"/>
      <c r="G308" s="18"/>
      <c r="H308" s="18"/>
      <c r="I308" s="27">
        <f>июн.25!I308+F308-E308</f>
        <v>-6250</v>
      </c>
    </row>
    <row r="309" spans="1:9" x14ac:dyDescent="0.25">
      <c r="A309" s="15"/>
      <c r="B309" s="16">
        <v>288</v>
      </c>
      <c r="C309" s="14"/>
      <c r="D309" s="25"/>
      <c r="E309" s="29">
        <v>1250</v>
      </c>
      <c r="F309" s="80"/>
      <c r="G309" s="18"/>
      <c r="H309" s="18"/>
      <c r="I309" s="27">
        <f>июн.25!I309+F309-E309</f>
        <v>-1750</v>
      </c>
    </row>
    <row r="310" spans="1:9" x14ac:dyDescent="0.25">
      <c r="A310" s="1"/>
      <c r="B310" s="16">
        <v>289</v>
      </c>
      <c r="C310" s="14"/>
      <c r="D310" s="25"/>
      <c r="E310" s="29">
        <v>1250</v>
      </c>
      <c r="F310" s="80"/>
      <c r="G310" s="18"/>
      <c r="H310" s="18"/>
      <c r="I310" s="27">
        <f>июн.25!I310+F310-E310</f>
        <v>-1250</v>
      </c>
    </row>
    <row r="311" spans="1:9" x14ac:dyDescent="0.25">
      <c r="A311" s="1"/>
      <c r="B311" s="16">
        <v>290</v>
      </c>
      <c r="C311" s="14"/>
      <c r="D311" s="25"/>
      <c r="E311" s="29"/>
      <c r="F311" s="80"/>
      <c r="G311" s="18"/>
      <c r="H311" s="18"/>
      <c r="I311" s="27">
        <f>июн.25!I311+F311-E311</f>
        <v>0</v>
      </c>
    </row>
    <row r="312" spans="1:9" x14ac:dyDescent="0.25">
      <c r="A312" s="1"/>
      <c r="B312" s="16">
        <v>291</v>
      </c>
      <c r="C312" s="14"/>
      <c r="D312" s="25"/>
      <c r="E312" s="29">
        <v>1250</v>
      </c>
      <c r="F312" s="80">
        <v>1250</v>
      </c>
      <c r="G312" s="18" t="s">
        <v>985</v>
      </c>
      <c r="H312" s="18" t="s">
        <v>986</v>
      </c>
      <c r="I312" s="27">
        <f>июн.25!I312+F312-E312</f>
        <v>0</v>
      </c>
    </row>
    <row r="313" spans="1:9" x14ac:dyDescent="0.25">
      <c r="A313" s="1"/>
      <c r="B313" s="16">
        <v>292</v>
      </c>
      <c r="C313" s="14"/>
      <c r="D313" s="25"/>
      <c r="E313" s="29">
        <v>1250</v>
      </c>
      <c r="F313" s="80"/>
      <c r="G313" s="18"/>
      <c r="H313" s="18"/>
      <c r="I313" s="27">
        <f>июн.25!I313+F313-E313</f>
        <v>-8750</v>
      </c>
    </row>
    <row r="314" spans="1:9" x14ac:dyDescent="0.25">
      <c r="A314" s="1"/>
      <c r="B314" s="16">
        <v>293</v>
      </c>
      <c r="C314" s="14"/>
      <c r="D314" s="25"/>
      <c r="E314" s="29">
        <v>1250</v>
      </c>
      <c r="F314" s="80"/>
      <c r="G314" s="18"/>
      <c r="H314" s="18"/>
      <c r="I314" s="27">
        <f>июн.25!I314+F314-E314</f>
        <v>-8750</v>
      </c>
    </row>
    <row r="315" spans="1:9" x14ac:dyDescent="0.25">
      <c r="A315" s="1"/>
      <c r="B315" s="16">
        <v>294</v>
      </c>
      <c r="C315" s="14"/>
      <c r="D315" s="25"/>
      <c r="E315" s="29">
        <v>1250</v>
      </c>
      <c r="F315" s="80"/>
      <c r="G315" s="18"/>
      <c r="H315" s="18"/>
      <c r="I315" s="27">
        <f>июн.25!I315+F315-E315</f>
        <v>-8750</v>
      </c>
    </row>
    <row r="316" spans="1:9" x14ac:dyDescent="0.25">
      <c r="A316" s="1"/>
      <c r="B316" s="16">
        <v>295</v>
      </c>
      <c r="C316" s="14"/>
      <c r="D316" s="25"/>
      <c r="E316" s="29">
        <v>1250</v>
      </c>
      <c r="F316" s="80"/>
      <c r="G316" s="18"/>
      <c r="H316" s="18"/>
      <c r="I316" s="27">
        <f>июн.25!I316+F316-E316</f>
        <v>-5100</v>
      </c>
    </row>
    <row r="317" spans="1:9" x14ac:dyDescent="0.25">
      <c r="A317" s="1"/>
      <c r="B317" s="16">
        <v>296</v>
      </c>
      <c r="C317" s="14"/>
      <c r="D317" s="25"/>
      <c r="E317" s="29">
        <v>1250</v>
      </c>
      <c r="F317" s="80"/>
      <c r="G317" s="18"/>
      <c r="H317" s="18"/>
      <c r="I317" s="27">
        <f>июн.25!I317+F317-E317</f>
        <v>-8750</v>
      </c>
    </row>
    <row r="318" spans="1:9" x14ac:dyDescent="0.25">
      <c r="A318" s="1"/>
      <c r="B318" s="16">
        <v>297</v>
      </c>
      <c r="C318" s="14"/>
      <c r="D318" s="25"/>
      <c r="E318" s="29">
        <v>1250</v>
      </c>
      <c r="F318" s="80"/>
      <c r="G318" s="18"/>
      <c r="H318" s="18"/>
      <c r="I318" s="27">
        <f>июн.25!I318+F318-E318</f>
        <v>-8750</v>
      </c>
    </row>
    <row r="319" spans="1:9" x14ac:dyDescent="0.25">
      <c r="A319" s="1"/>
      <c r="B319" s="16">
        <v>298</v>
      </c>
      <c r="C319" s="14"/>
      <c r="D319" s="25"/>
      <c r="E319" s="29">
        <v>1250</v>
      </c>
      <c r="F319" s="80"/>
      <c r="G319" s="18"/>
      <c r="H319" s="18"/>
      <c r="I319" s="27">
        <f>июн.25!I319+F319-E319</f>
        <v>-8750</v>
      </c>
    </row>
    <row r="320" spans="1:9" x14ac:dyDescent="0.25">
      <c r="A320" s="1"/>
      <c r="B320" s="16">
        <v>299</v>
      </c>
      <c r="C320" s="14"/>
      <c r="D320" s="25"/>
      <c r="E320" s="29">
        <v>1250</v>
      </c>
      <c r="F320" s="80">
        <v>3750</v>
      </c>
      <c r="G320" s="18" t="s">
        <v>892</v>
      </c>
      <c r="H320" s="18" t="s">
        <v>880</v>
      </c>
      <c r="I320" s="27">
        <f>июн.25!I320+F320-E320</f>
        <v>0</v>
      </c>
    </row>
    <row r="321" spans="1:9" x14ac:dyDescent="0.25">
      <c r="A321" s="1"/>
      <c r="B321" s="16">
        <v>300</v>
      </c>
      <c r="C321" s="14"/>
      <c r="D321" s="25"/>
      <c r="E321" s="29">
        <v>1250</v>
      </c>
      <c r="F321" s="80"/>
      <c r="G321" s="18"/>
      <c r="H321" s="18"/>
      <c r="I321" s="27">
        <f>июн.25!I321+F321-E321</f>
        <v>-5750</v>
      </c>
    </row>
    <row r="322" spans="1:9" x14ac:dyDescent="0.25">
      <c r="A322" s="1"/>
      <c r="B322" s="16">
        <v>301</v>
      </c>
      <c r="C322" s="14"/>
      <c r="D322" s="25"/>
      <c r="E322" s="29">
        <v>1250</v>
      </c>
      <c r="F322" s="80"/>
      <c r="G322" s="18"/>
      <c r="H322" s="18"/>
      <c r="I322" s="27">
        <f>июн.25!I322+F322-E322</f>
        <v>-8750</v>
      </c>
    </row>
    <row r="323" spans="1:9" x14ac:dyDescent="0.25">
      <c r="A323" s="1"/>
      <c r="B323" s="16">
        <v>302</v>
      </c>
      <c r="C323" s="14"/>
      <c r="D323" s="25"/>
      <c r="E323" s="29">
        <v>1250</v>
      </c>
      <c r="F323" s="80"/>
      <c r="G323" s="18"/>
      <c r="H323" s="18"/>
      <c r="I323" s="27">
        <f>июн.25!I323+F323-E323</f>
        <v>-8750</v>
      </c>
    </row>
    <row r="324" spans="1:9" x14ac:dyDescent="0.25">
      <c r="A324" s="1"/>
      <c r="B324" s="16">
        <v>303</v>
      </c>
      <c r="C324" s="14"/>
      <c r="D324" s="25"/>
      <c r="E324" s="29">
        <v>1250</v>
      </c>
      <c r="F324" s="80"/>
      <c r="G324" s="18"/>
      <c r="H324" s="18"/>
      <c r="I324" s="27">
        <f>июн.25!I324+F324-E324</f>
        <v>0</v>
      </c>
    </row>
    <row r="325" spans="1:9" x14ac:dyDescent="0.25">
      <c r="A325" s="1"/>
      <c r="B325" s="16">
        <v>304</v>
      </c>
      <c r="C325" s="14"/>
      <c r="D325" s="25"/>
      <c r="E325" s="29"/>
      <c r="F325" s="80"/>
      <c r="G325" s="18"/>
      <c r="H325" s="18"/>
      <c r="I325" s="27">
        <f>июн.25!I325+F325-E325</f>
        <v>0</v>
      </c>
    </row>
    <row r="326" spans="1:9" x14ac:dyDescent="0.25">
      <c r="A326" s="8"/>
      <c r="B326" s="16">
        <v>305</v>
      </c>
      <c r="C326" s="14"/>
      <c r="D326" s="25"/>
      <c r="E326" s="29">
        <v>1250</v>
      </c>
      <c r="F326" s="80"/>
      <c r="G326" s="18"/>
      <c r="H326" s="18"/>
      <c r="I326" s="27">
        <f>июн.25!I326+F326-E326</f>
        <v>-6250</v>
      </c>
    </row>
    <row r="327" spans="1:9" x14ac:dyDescent="0.25">
      <c r="A327" s="69"/>
      <c r="B327" s="16" t="s">
        <v>55</v>
      </c>
      <c r="C327" s="62"/>
      <c r="D327" s="25"/>
      <c r="E327" s="29">
        <v>1250</v>
      </c>
      <c r="F327" s="80"/>
      <c r="G327" s="18"/>
      <c r="H327" s="18"/>
      <c r="I327" s="27">
        <f>июн.25!I327+F327-E327</f>
        <v>0</v>
      </c>
    </row>
    <row r="328" spans="1:9" x14ac:dyDescent="0.25">
      <c r="A328" s="69"/>
      <c r="B328" s="16">
        <v>307</v>
      </c>
      <c r="C328" s="45"/>
      <c r="D328" s="25"/>
      <c r="E328" s="29">
        <v>1250</v>
      </c>
      <c r="F328" s="80">
        <v>1250</v>
      </c>
      <c r="G328" s="18" t="s">
        <v>893</v>
      </c>
      <c r="H328" s="18" t="s">
        <v>880</v>
      </c>
      <c r="I328" s="27">
        <f>июн.25!I328+F328-E328</f>
        <v>5000</v>
      </c>
    </row>
    <row r="329" spans="1:9" x14ac:dyDescent="0.25">
      <c r="A329" s="69"/>
      <c r="B329" s="16">
        <v>308</v>
      </c>
      <c r="C329" s="45"/>
      <c r="D329" s="25"/>
      <c r="E329" s="29">
        <v>1250</v>
      </c>
      <c r="F329" s="80">
        <v>5000</v>
      </c>
      <c r="G329" s="18" t="s">
        <v>858</v>
      </c>
      <c r="H329" s="18" t="s">
        <v>846</v>
      </c>
      <c r="I329" s="27">
        <f>июн.25!I329+F329-E329</f>
        <v>1250</v>
      </c>
    </row>
    <row r="330" spans="1:9" x14ac:dyDescent="0.25">
      <c r="A330" s="69"/>
      <c r="B330" s="16">
        <v>309</v>
      </c>
      <c r="C330" s="45"/>
      <c r="D330" s="25"/>
      <c r="E330" s="29">
        <v>1250</v>
      </c>
      <c r="F330" s="80">
        <v>1250</v>
      </c>
      <c r="G330" s="18" t="s">
        <v>947</v>
      </c>
      <c r="H330" s="18" t="s">
        <v>944</v>
      </c>
      <c r="I330" s="27">
        <f>июн.25!I330+F330-E330</f>
        <v>0</v>
      </c>
    </row>
    <row r="331" spans="1:9" x14ac:dyDescent="0.25">
      <c r="A331" s="69"/>
      <c r="B331" s="16">
        <v>310</v>
      </c>
      <c r="C331" s="45"/>
      <c r="D331" s="25"/>
      <c r="E331" s="29">
        <v>1250</v>
      </c>
      <c r="F331" s="80"/>
      <c r="G331" s="18"/>
      <c r="H331" s="18"/>
      <c r="I331" s="27">
        <f>июн.25!I331+F331-E331</f>
        <v>0</v>
      </c>
    </row>
    <row r="332" spans="1:9" x14ac:dyDescent="0.25">
      <c r="A332" s="69"/>
      <c r="B332" s="16">
        <v>311</v>
      </c>
      <c r="C332" s="45"/>
      <c r="D332" s="25"/>
      <c r="E332" s="29">
        <v>1250</v>
      </c>
      <c r="F332" s="80">
        <v>1250</v>
      </c>
      <c r="G332" s="18" t="s">
        <v>968</v>
      </c>
      <c r="H332" s="18" t="s">
        <v>967</v>
      </c>
      <c r="I332" s="27">
        <f>июн.25!I332+F332-E332</f>
        <v>0</v>
      </c>
    </row>
    <row r="333" spans="1:9" x14ac:dyDescent="0.25">
      <c r="A333" s="69"/>
      <c r="B333" s="16">
        <v>312</v>
      </c>
      <c r="C333" s="45"/>
      <c r="D333" s="25"/>
      <c r="E333" s="29">
        <v>1250</v>
      </c>
      <c r="F333" s="80"/>
      <c r="G333" s="18"/>
      <c r="H333" s="18"/>
      <c r="I333" s="27">
        <f>июн.25!I333+F333-E333</f>
        <v>0</v>
      </c>
    </row>
    <row r="334" spans="1:9" x14ac:dyDescent="0.25">
      <c r="A334" s="69"/>
      <c r="B334" s="16">
        <v>313</v>
      </c>
      <c r="C334" s="45"/>
      <c r="D334" s="25"/>
      <c r="E334" s="29"/>
      <c r="F334" s="80"/>
      <c r="G334" s="18"/>
      <c r="H334" s="18"/>
      <c r="I334" s="27">
        <f>июн.25!I334+F334-E334</f>
        <v>0</v>
      </c>
    </row>
    <row r="335" spans="1:9" x14ac:dyDescent="0.25">
      <c r="A335" s="69"/>
      <c r="B335" s="16">
        <v>314</v>
      </c>
      <c r="C335" s="45"/>
      <c r="D335" s="25"/>
      <c r="E335" s="29">
        <v>1250</v>
      </c>
      <c r="F335" s="80"/>
      <c r="G335" s="18"/>
      <c r="H335" s="18"/>
      <c r="I335" s="27">
        <f>июн.25!I335+F335-E335</f>
        <v>2250</v>
      </c>
    </row>
    <row r="336" spans="1:9" x14ac:dyDescent="0.25">
      <c r="A336" s="69"/>
      <c r="B336" s="16">
        <v>315</v>
      </c>
      <c r="C336" s="45"/>
      <c r="D336" s="25"/>
      <c r="E336" s="29"/>
      <c r="F336" s="80"/>
      <c r="G336" s="18"/>
      <c r="H336" s="18"/>
      <c r="I336" s="27">
        <f>июн.25!I336+F336-E336</f>
        <v>0</v>
      </c>
    </row>
    <row r="337" spans="1:9" x14ac:dyDescent="0.25">
      <c r="A337" s="69"/>
      <c r="B337" s="16">
        <v>316</v>
      </c>
      <c r="C337" s="14"/>
      <c r="D337" s="25"/>
      <c r="E337" s="29">
        <v>1250</v>
      </c>
      <c r="F337" s="80">
        <v>1250</v>
      </c>
      <c r="G337" s="18" t="s">
        <v>973</v>
      </c>
      <c r="H337" s="18" t="s">
        <v>970</v>
      </c>
      <c r="I337" s="27">
        <f>июн.25!I337+F337-E337</f>
        <v>0</v>
      </c>
    </row>
    <row r="338" spans="1:9" x14ac:dyDescent="0.25">
      <c r="E338" s="87">
        <f>SUM(E4:E337)</f>
        <v>363750</v>
      </c>
      <c r="F338" s="115">
        <f>SUM(F4:F337)</f>
        <v>316950</v>
      </c>
      <c r="G338" s="28"/>
    </row>
    <row r="339" spans="1:9" x14ac:dyDescent="0.25">
      <c r="C339" s="42"/>
    </row>
    <row r="340" spans="1:9" x14ac:dyDescent="0.25">
      <c r="C340" s="42"/>
    </row>
    <row r="341" spans="1:9" x14ac:dyDescent="0.25">
      <c r="C341" s="42"/>
    </row>
    <row r="342" spans="1:9" x14ac:dyDescent="0.25">
      <c r="C342" s="42"/>
    </row>
    <row r="343" spans="1:9" x14ac:dyDescent="0.25">
      <c r="C343" s="42"/>
    </row>
    <row r="344" spans="1:9" x14ac:dyDescent="0.25">
      <c r="C344" s="42"/>
    </row>
    <row r="345" spans="1:9" x14ac:dyDescent="0.25">
      <c r="C345" s="42"/>
    </row>
    <row r="346" spans="1:9" x14ac:dyDescent="0.25">
      <c r="C346" s="42"/>
    </row>
    <row r="347" spans="1:9" x14ac:dyDescent="0.25">
      <c r="C347" s="42"/>
    </row>
    <row r="348" spans="1:9" x14ac:dyDescent="0.25">
      <c r="C348" s="42"/>
    </row>
    <row r="349" spans="1:9" x14ac:dyDescent="0.25">
      <c r="C349" s="42"/>
    </row>
    <row r="350" spans="1:9" x14ac:dyDescent="0.25">
      <c r="C350" s="42"/>
    </row>
    <row r="351" spans="1:9" x14ac:dyDescent="0.25">
      <c r="C351" s="42"/>
    </row>
    <row r="352" spans="1:9" x14ac:dyDescent="0.25">
      <c r="C352" s="42"/>
    </row>
    <row r="353" spans="3:3" x14ac:dyDescent="0.25">
      <c r="C353" s="42"/>
    </row>
    <row r="354" spans="3:3" x14ac:dyDescent="0.25">
      <c r="C354" s="42"/>
    </row>
    <row r="355" spans="3:3" x14ac:dyDescent="0.25">
      <c r="C355" s="42"/>
    </row>
    <row r="356" spans="3:3" x14ac:dyDescent="0.25">
      <c r="C356" s="42"/>
    </row>
    <row r="357" spans="3:3" x14ac:dyDescent="0.25">
      <c r="C357" s="42"/>
    </row>
    <row r="358" spans="3:3" x14ac:dyDescent="0.25">
      <c r="C358" s="42"/>
    </row>
    <row r="359" spans="3:3" x14ac:dyDescent="0.25">
      <c r="C359" s="42"/>
    </row>
    <row r="360" spans="3:3" x14ac:dyDescent="0.25">
      <c r="C360" s="42"/>
    </row>
    <row r="361" spans="3:3" x14ac:dyDescent="0.25">
      <c r="C361" s="42"/>
    </row>
    <row r="362" spans="3:3" x14ac:dyDescent="0.25">
      <c r="C362" s="42"/>
    </row>
    <row r="363" spans="3:3" x14ac:dyDescent="0.25">
      <c r="C363" s="42"/>
    </row>
    <row r="364" spans="3:3" x14ac:dyDescent="0.25">
      <c r="C364" s="42"/>
    </row>
    <row r="365" spans="3:3" x14ac:dyDescent="0.25">
      <c r="C365" s="42"/>
    </row>
    <row r="366" spans="3:3" x14ac:dyDescent="0.25">
      <c r="C366" s="42"/>
    </row>
    <row r="367" spans="3:3" x14ac:dyDescent="0.25">
      <c r="C367" s="42"/>
    </row>
    <row r="368" spans="3:3" x14ac:dyDescent="0.25">
      <c r="C368" s="42"/>
    </row>
    <row r="369" spans="3:3" x14ac:dyDescent="0.25">
      <c r="C369" s="42"/>
    </row>
    <row r="370" spans="3:3" x14ac:dyDescent="0.25">
      <c r="C370" s="42"/>
    </row>
    <row r="371" spans="3:3" x14ac:dyDescent="0.25">
      <c r="C371" s="42"/>
    </row>
    <row r="372" spans="3:3" x14ac:dyDescent="0.25">
      <c r="C372" s="42"/>
    </row>
    <row r="373" spans="3:3" x14ac:dyDescent="0.25">
      <c r="C373" s="42"/>
    </row>
    <row r="374" spans="3:3" x14ac:dyDescent="0.25">
      <c r="C374" s="42"/>
    </row>
    <row r="375" spans="3:3" x14ac:dyDescent="0.25">
      <c r="C375" s="42"/>
    </row>
    <row r="376" spans="3:3" x14ac:dyDescent="0.25">
      <c r="C376" s="42"/>
    </row>
    <row r="377" spans="3:3" x14ac:dyDescent="0.25">
      <c r="C377" s="42"/>
    </row>
    <row r="378" spans="3:3" x14ac:dyDescent="0.25">
      <c r="C378" s="42"/>
    </row>
    <row r="379" spans="3:3" x14ac:dyDescent="0.25">
      <c r="C379" s="42"/>
    </row>
    <row r="380" spans="3:3" x14ac:dyDescent="0.25">
      <c r="C380" s="42"/>
    </row>
    <row r="381" spans="3:3" x14ac:dyDescent="0.25">
      <c r="C381" s="42"/>
    </row>
    <row r="382" spans="3:3" x14ac:dyDescent="0.25">
      <c r="C382" s="42"/>
    </row>
    <row r="383" spans="3:3" x14ac:dyDescent="0.25">
      <c r="C383" s="42"/>
    </row>
    <row r="384" spans="3:3" x14ac:dyDescent="0.25">
      <c r="C384" s="42"/>
    </row>
    <row r="385" spans="3:3" x14ac:dyDescent="0.25">
      <c r="C385" s="42"/>
    </row>
    <row r="386" spans="3:3" x14ac:dyDescent="0.25">
      <c r="C386" s="42"/>
    </row>
    <row r="387" spans="3:3" x14ac:dyDescent="0.25">
      <c r="C387" s="42"/>
    </row>
    <row r="388" spans="3:3" x14ac:dyDescent="0.25">
      <c r="C388" s="42"/>
    </row>
    <row r="389" spans="3:3" x14ac:dyDescent="0.25">
      <c r="C389" s="42"/>
    </row>
    <row r="390" spans="3:3" x14ac:dyDescent="0.25">
      <c r="C390" s="42"/>
    </row>
    <row r="391" spans="3:3" x14ac:dyDescent="0.25">
      <c r="C391" s="42"/>
    </row>
    <row r="392" spans="3:3" x14ac:dyDescent="0.25">
      <c r="C392" s="42"/>
    </row>
    <row r="393" spans="3:3" x14ac:dyDescent="0.25">
      <c r="C393" s="42"/>
    </row>
    <row r="394" spans="3:3" x14ac:dyDescent="0.25">
      <c r="C394" s="42"/>
    </row>
    <row r="395" spans="3:3" x14ac:dyDescent="0.25">
      <c r="C395" s="42"/>
    </row>
    <row r="396" spans="3:3" x14ac:dyDescent="0.25">
      <c r="C396" s="42"/>
    </row>
    <row r="397" spans="3:3" x14ac:dyDescent="0.25">
      <c r="C397" s="42"/>
    </row>
    <row r="398" spans="3:3" x14ac:dyDescent="0.25">
      <c r="C398" s="42"/>
    </row>
    <row r="399" spans="3:3" x14ac:dyDescent="0.25">
      <c r="C399" s="42"/>
    </row>
    <row r="400" spans="3:3" x14ac:dyDescent="0.25">
      <c r="C400" s="42"/>
    </row>
    <row r="401" spans="3:3" x14ac:dyDescent="0.25">
      <c r="C401" s="42"/>
    </row>
    <row r="402" spans="3:3" x14ac:dyDescent="0.25">
      <c r="C402" s="42"/>
    </row>
    <row r="403" spans="3:3" x14ac:dyDescent="0.25">
      <c r="C403" s="42"/>
    </row>
    <row r="404" spans="3:3" x14ac:dyDescent="0.25">
      <c r="C404" s="42"/>
    </row>
    <row r="405" spans="3:3" x14ac:dyDescent="0.25">
      <c r="C405" s="42"/>
    </row>
    <row r="406" spans="3:3" x14ac:dyDescent="0.25">
      <c r="C406" s="42"/>
    </row>
    <row r="407" spans="3:3" x14ac:dyDescent="0.25">
      <c r="C407" s="42"/>
    </row>
    <row r="408" spans="3:3" x14ac:dyDescent="0.25">
      <c r="C408" s="42"/>
    </row>
    <row r="409" spans="3:3" x14ac:dyDescent="0.25">
      <c r="C409" s="42"/>
    </row>
    <row r="410" spans="3:3" x14ac:dyDescent="0.25">
      <c r="C410" s="42"/>
    </row>
    <row r="411" spans="3:3" x14ac:dyDescent="0.25">
      <c r="C411" s="42"/>
    </row>
    <row r="412" spans="3:3" x14ac:dyDescent="0.25">
      <c r="C412" s="42"/>
    </row>
    <row r="413" spans="3:3" x14ac:dyDescent="0.25">
      <c r="C413" s="42"/>
    </row>
    <row r="414" spans="3:3" x14ac:dyDescent="0.25">
      <c r="C414" s="42"/>
    </row>
    <row r="415" spans="3:3" x14ac:dyDescent="0.25">
      <c r="C415" s="42"/>
    </row>
    <row r="416" spans="3:3" x14ac:dyDescent="0.25">
      <c r="C416" s="42"/>
    </row>
    <row r="417" spans="3:3" x14ac:dyDescent="0.25">
      <c r="C417" s="42"/>
    </row>
    <row r="418" spans="3:3" x14ac:dyDescent="0.25">
      <c r="C418" s="42"/>
    </row>
    <row r="419" spans="3:3" x14ac:dyDescent="0.25">
      <c r="C419" s="42"/>
    </row>
    <row r="420" spans="3:3" x14ac:dyDescent="0.25">
      <c r="C420" s="42"/>
    </row>
    <row r="421" spans="3:3" x14ac:dyDescent="0.25">
      <c r="C421" s="42"/>
    </row>
    <row r="422" spans="3:3" x14ac:dyDescent="0.25">
      <c r="C422" s="42"/>
    </row>
    <row r="423" spans="3:3" x14ac:dyDescent="0.25">
      <c r="C423" s="42"/>
    </row>
    <row r="424" spans="3:3" x14ac:dyDescent="0.25">
      <c r="C424" s="42"/>
    </row>
    <row r="425" spans="3:3" x14ac:dyDescent="0.25">
      <c r="C425" s="42"/>
    </row>
    <row r="426" spans="3:3" x14ac:dyDescent="0.25">
      <c r="C426" s="42"/>
    </row>
    <row r="427" spans="3:3" x14ac:dyDescent="0.25">
      <c r="C427" s="42"/>
    </row>
    <row r="428" spans="3:3" x14ac:dyDescent="0.25">
      <c r="C428" s="42"/>
    </row>
    <row r="429" spans="3:3" x14ac:dyDescent="0.25">
      <c r="C429" s="42"/>
    </row>
    <row r="430" spans="3:3" x14ac:dyDescent="0.25">
      <c r="C430" s="42"/>
    </row>
    <row r="431" spans="3:3" x14ac:dyDescent="0.25">
      <c r="C431" s="42"/>
    </row>
    <row r="432" spans="3:3" x14ac:dyDescent="0.25">
      <c r="C432" s="42"/>
    </row>
    <row r="433" spans="3:3" x14ac:dyDescent="0.25">
      <c r="C433" s="42"/>
    </row>
    <row r="434" spans="3:3" x14ac:dyDescent="0.25">
      <c r="C434" s="42"/>
    </row>
    <row r="435" spans="3:3" x14ac:dyDescent="0.25">
      <c r="C435" s="42"/>
    </row>
    <row r="436" spans="3:3" x14ac:dyDescent="0.25">
      <c r="C436" s="42"/>
    </row>
    <row r="437" spans="3:3" x14ac:dyDescent="0.25">
      <c r="C437" s="42"/>
    </row>
    <row r="438" spans="3:3" x14ac:dyDescent="0.25">
      <c r="C438" s="42"/>
    </row>
    <row r="439" spans="3:3" x14ac:dyDescent="0.25">
      <c r="C439" s="42"/>
    </row>
    <row r="440" spans="3:3" x14ac:dyDescent="0.25">
      <c r="C440" s="42"/>
    </row>
    <row r="441" spans="3:3" x14ac:dyDescent="0.25">
      <c r="C441" s="42"/>
    </row>
    <row r="442" spans="3:3" x14ac:dyDescent="0.25">
      <c r="C442" s="42"/>
    </row>
    <row r="443" spans="3:3" x14ac:dyDescent="0.25">
      <c r="C443" s="42"/>
    </row>
    <row r="444" spans="3:3" x14ac:dyDescent="0.25">
      <c r="C444" s="42"/>
    </row>
    <row r="445" spans="3:3" x14ac:dyDescent="0.25">
      <c r="C445" s="42"/>
    </row>
    <row r="446" spans="3:3" x14ac:dyDescent="0.25">
      <c r="C446" s="42"/>
    </row>
    <row r="447" spans="3:3" x14ac:dyDescent="0.25">
      <c r="C447" s="42"/>
    </row>
    <row r="448" spans="3:3" x14ac:dyDescent="0.25">
      <c r="C448" s="42"/>
    </row>
    <row r="449" spans="3:3" x14ac:dyDescent="0.25">
      <c r="C449" s="42"/>
    </row>
    <row r="450" spans="3:3" x14ac:dyDescent="0.25">
      <c r="C450" s="42"/>
    </row>
    <row r="451" spans="3:3" x14ac:dyDescent="0.25">
      <c r="C451" s="42"/>
    </row>
    <row r="452" spans="3:3" x14ac:dyDescent="0.25">
      <c r="C452" s="42"/>
    </row>
    <row r="453" spans="3:3" x14ac:dyDescent="0.25">
      <c r="C453" s="42"/>
    </row>
    <row r="454" spans="3:3" x14ac:dyDescent="0.25">
      <c r="C454" s="42"/>
    </row>
    <row r="455" spans="3:3" x14ac:dyDescent="0.25">
      <c r="C455" s="42"/>
    </row>
    <row r="456" spans="3:3" x14ac:dyDescent="0.25">
      <c r="C456" s="42"/>
    </row>
    <row r="457" spans="3:3" x14ac:dyDescent="0.25">
      <c r="C457" s="42"/>
    </row>
    <row r="458" spans="3:3" x14ac:dyDescent="0.25">
      <c r="C458" s="42"/>
    </row>
    <row r="459" spans="3:3" x14ac:dyDescent="0.25">
      <c r="C459" s="42"/>
    </row>
    <row r="460" spans="3:3" x14ac:dyDescent="0.25">
      <c r="C460" s="42"/>
    </row>
    <row r="461" spans="3:3" x14ac:dyDescent="0.25">
      <c r="C461" s="42"/>
    </row>
    <row r="462" spans="3:3" x14ac:dyDescent="0.25">
      <c r="C462" s="42"/>
    </row>
    <row r="463" spans="3:3" x14ac:dyDescent="0.25">
      <c r="C463" s="42"/>
    </row>
    <row r="464" spans="3:3" x14ac:dyDescent="0.25">
      <c r="C464" s="42"/>
    </row>
    <row r="465" spans="3:3" x14ac:dyDescent="0.25">
      <c r="C465" s="42"/>
    </row>
    <row r="466" spans="3:3" x14ac:dyDescent="0.25">
      <c r="C466" s="42"/>
    </row>
    <row r="467" spans="3:3" x14ac:dyDescent="0.25">
      <c r="C467" s="42"/>
    </row>
    <row r="468" spans="3:3" x14ac:dyDescent="0.25">
      <c r="C468" s="42"/>
    </row>
    <row r="469" spans="3:3" x14ac:dyDescent="0.25">
      <c r="C469" s="42"/>
    </row>
  </sheetData>
  <mergeCells count="1">
    <mergeCell ref="C1:I2"/>
  </mergeCells>
  <conditionalFormatting sqref="I1:I337">
    <cfRule type="cellIs" dxfId="5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4">
    <tabColor theme="6" tint="0.39997558519241921"/>
  </sheetPr>
  <dimension ref="A1:J338"/>
  <sheetViews>
    <sheetView zoomScale="130" zoomScaleNormal="130" workbookViewId="0">
      <pane ySplit="3" topLeftCell="A42" activePane="bottomLeft" state="frozen"/>
      <selection pane="bottomLeft" activeCell="F45" sqref="F45"/>
    </sheetView>
  </sheetViews>
  <sheetFormatPr defaultColWidth="9.140625" defaultRowHeight="15" x14ac:dyDescent="0.25"/>
  <cols>
    <col min="1" max="1" width="6.42578125" style="28" customWidth="1"/>
    <col min="2" max="2" width="9.140625" style="28"/>
    <col min="3" max="3" width="28.5703125" style="30" customWidth="1"/>
    <col min="4" max="4" width="6.5703125" style="28" bestFit="1" customWidth="1"/>
    <col min="5" max="5" width="11.5703125" style="31" bestFit="1" customWidth="1"/>
    <col min="6" max="6" width="12.85546875" style="28" bestFit="1" customWidth="1"/>
    <col min="7" max="7" width="16.42578125" style="32" customWidth="1"/>
    <col min="8" max="8" width="13.7109375" style="28" customWidth="1"/>
    <col min="9" max="9" width="18" style="28" customWidth="1"/>
    <col min="10" max="16384" width="9.140625" style="28"/>
  </cols>
  <sheetData>
    <row r="1" spans="1:9" x14ac:dyDescent="0.25">
      <c r="A1" s="20" t="s">
        <v>0</v>
      </c>
      <c r="B1" s="25" t="s">
        <v>1</v>
      </c>
      <c r="C1" s="151">
        <v>45870</v>
      </c>
      <c r="D1" s="152"/>
      <c r="E1" s="153"/>
      <c r="F1" s="154"/>
      <c r="G1" s="155"/>
      <c r="H1" s="152"/>
      <c r="I1" s="152"/>
    </row>
    <row r="2" spans="1:9" x14ac:dyDescent="0.25">
      <c r="A2" s="21" t="s">
        <v>2</v>
      </c>
      <c r="B2" s="22" t="s">
        <v>3</v>
      </c>
      <c r="C2" s="152"/>
      <c r="D2" s="152"/>
      <c r="E2" s="153"/>
      <c r="F2" s="154"/>
      <c r="G2" s="155"/>
      <c r="H2" s="152"/>
      <c r="I2" s="152"/>
    </row>
    <row r="3" spans="1:9" ht="30" x14ac:dyDescent="0.25">
      <c r="A3" s="25"/>
      <c r="B3" s="25" t="s">
        <v>4</v>
      </c>
      <c r="C3" s="45" t="s">
        <v>5</v>
      </c>
      <c r="D3" s="25" t="s">
        <v>6</v>
      </c>
      <c r="E3" s="29" t="s">
        <v>7</v>
      </c>
      <c r="F3" s="24" t="s">
        <v>8</v>
      </c>
      <c r="G3" s="18" t="s">
        <v>9</v>
      </c>
      <c r="H3" s="25" t="s">
        <v>10</v>
      </c>
      <c r="I3" s="26" t="s">
        <v>11</v>
      </c>
    </row>
    <row r="4" spans="1:9" x14ac:dyDescent="0.25">
      <c r="A4" s="14"/>
      <c r="B4" s="1">
        <v>1</v>
      </c>
      <c r="C4" s="61"/>
      <c r="D4" s="25"/>
      <c r="E4" s="128">
        <v>1250</v>
      </c>
      <c r="F4" s="131">
        <v>1250</v>
      </c>
      <c r="G4" s="18" t="s">
        <v>1082</v>
      </c>
      <c r="H4" s="129">
        <v>45882</v>
      </c>
      <c r="I4" s="128">
        <f>июл.25!I4+F4-E4</f>
        <v>0</v>
      </c>
    </row>
    <row r="5" spans="1:9" x14ac:dyDescent="0.25">
      <c r="A5" s="1"/>
      <c r="B5" s="16">
        <v>2</v>
      </c>
      <c r="C5" s="62"/>
      <c r="D5" s="25"/>
      <c r="E5" s="128">
        <v>1250</v>
      </c>
      <c r="F5" s="131"/>
      <c r="G5" s="18"/>
      <c r="H5" s="129"/>
      <c r="I5" s="128">
        <f>июл.25!I5+F5-E5</f>
        <v>0</v>
      </c>
    </row>
    <row r="6" spans="1:9" x14ac:dyDescent="0.25">
      <c r="A6" s="1"/>
      <c r="B6" s="16">
        <v>3</v>
      </c>
      <c r="C6" s="14"/>
      <c r="D6" s="25"/>
      <c r="E6" s="128"/>
      <c r="F6" s="131"/>
      <c r="G6" s="18"/>
      <c r="H6" s="129"/>
      <c r="I6" s="128">
        <f>июл.25!I6+F6-E6</f>
        <v>0</v>
      </c>
    </row>
    <row r="7" spans="1:9" x14ac:dyDescent="0.25">
      <c r="A7" s="1"/>
      <c r="B7" s="16">
        <v>4</v>
      </c>
      <c r="C7" s="14"/>
      <c r="D7" s="25"/>
      <c r="E7" s="128">
        <v>1250</v>
      </c>
      <c r="F7" s="131"/>
      <c r="G7" s="18"/>
      <c r="H7" s="129"/>
      <c r="I7" s="128">
        <f>июл.25!I7+F7-E7</f>
        <v>0</v>
      </c>
    </row>
    <row r="8" spans="1:9" x14ac:dyDescent="0.25">
      <c r="A8" s="1"/>
      <c r="B8" s="16">
        <v>5</v>
      </c>
      <c r="C8" s="14"/>
      <c r="D8" s="25"/>
      <c r="E8" s="128">
        <v>1250</v>
      </c>
      <c r="F8" s="131">
        <v>1250</v>
      </c>
      <c r="G8" s="18" t="s">
        <v>1015</v>
      </c>
      <c r="H8" s="129">
        <v>45873</v>
      </c>
      <c r="I8" s="128">
        <f>июл.25!I8+F8-E8</f>
        <v>0</v>
      </c>
    </row>
    <row r="9" spans="1:9" x14ac:dyDescent="0.25">
      <c r="A9" s="1"/>
      <c r="B9" s="16">
        <v>6</v>
      </c>
      <c r="C9" s="14"/>
      <c r="D9" s="25"/>
      <c r="E9" s="128">
        <v>1250</v>
      </c>
      <c r="F9" s="131"/>
      <c r="G9" s="18"/>
      <c r="H9" s="129"/>
      <c r="I9" s="128">
        <f>июл.25!I9+F9-E9</f>
        <v>-2500</v>
      </c>
    </row>
    <row r="10" spans="1:9" x14ac:dyDescent="0.25">
      <c r="A10" s="1"/>
      <c r="B10" s="16">
        <v>7</v>
      </c>
      <c r="C10" s="63"/>
      <c r="D10" s="25"/>
      <c r="E10" s="128">
        <v>1250</v>
      </c>
      <c r="F10" s="131">
        <v>1250</v>
      </c>
      <c r="G10" s="18" t="s">
        <v>1012</v>
      </c>
      <c r="H10" s="129">
        <v>45873</v>
      </c>
      <c r="I10" s="128">
        <f>июл.25!I10+F10-E10</f>
        <v>-1250</v>
      </c>
    </row>
    <row r="11" spans="1:9" x14ac:dyDescent="0.25">
      <c r="A11" s="1"/>
      <c r="B11" s="16">
        <v>8</v>
      </c>
      <c r="C11" s="63"/>
      <c r="D11" s="25"/>
      <c r="E11" s="128">
        <v>1250</v>
      </c>
      <c r="F11" s="131"/>
      <c r="G11" s="18"/>
      <c r="H11" s="129"/>
      <c r="I11" s="128">
        <f>июл.25!I11+F11-E11</f>
        <v>-8750</v>
      </c>
    </row>
    <row r="12" spans="1:9" x14ac:dyDescent="0.25">
      <c r="A12" s="1"/>
      <c r="B12" s="16">
        <v>9</v>
      </c>
      <c r="C12" s="14"/>
      <c r="D12" s="25"/>
      <c r="E12" s="128">
        <v>1250</v>
      </c>
      <c r="F12" s="131"/>
      <c r="G12" s="18"/>
      <c r="H12" s="129"/>
      <c r="I12" s="128">
        <f>июл.25!I12+F12-E12</f>
        <v>5000</v>
      </c>
    </row>
    <row r="13" spans="1:9" x14ac:dyDescent="0.25">
      <c r="A13" s="1"/>
      <c r="B13" s="16">
        <v>10</v>
      </c>
      <c r="C13" s="14"/>
      <c r="D13" s="25"/>
      <c r="E13" s="128">
        <v>1250</v>
      </c>
      <c r="F13" s="131"/>
      <c r="G13" s="18"/>
      <c r="H13" s="129"/>
      <c r="I13" s="128">
        <f>июл.25!I13+F13-E13</f>
        <v>0</v>
      </c>
    </row>
    <row r="14" spans="1:9" x14ac:dyDescent="0.25">
      <c r="A14" s="1"/>
      <c r="B14" s="16">
        <v>11</v>
      </c>
      <c r="C14" s="14"/>
      <c r="D14" s="25"/>
      <c r="E14" s="128">
        <v>1250</v>
      </c>
      <c r="F14" s="131">
        <v>1250</v>
      </c>
      <c r="G14" s="18" t="s">
        <v>1136</v>
      </c>
      <c r="H14" s="129">
        <v>45890</v>
      </c>
      <c r="I14" s="128">
        <f>июл.25!I14+F14-E14</f>
        <v>0</v>
      </c>
    </row>
    <row r="15" spans="1:9" x14ac:dyDescent="0.25">
      <c r="A15" s="2"/>
      <c r="B15" s="16">
        <v>12</v>
      </c>
      <c r="C15" s="14"/>
      <c r="D15" s="25"/>
      <c r="E15" s="128">
        <v>1250</v>
      </c>
      <c r="F15" s="131">
        <v>1250</v>
      </c>
      <c r="G15" s="18" t="s">
        <v>1013</v>
      </c>
      <c r="H15" s="129">
        <v>45873</v>
      </c>
      <c r="I15" s="128">
        <f>июл.25!I15+F15-E15</f>
        <v>0</v>
      </c>
    </row>
    <row r="16" spans="1:9" x14ac:dyDescent="0.25">
      <c r="A16" s="1"/>
      <c r="B16" s="16">
        <v>13</v>
      </c>
      <c r="C16" s="14"/>
      <c r="D16" s="25"/>
      <c r="E16" s="128">
        <v>1250</v>
      </c>
      <c r="F16" s="131"/>
      <c r="G16" s="18"/>
      <c r="H16" s="129"/>
      <c r="I16" s="128">
        <f>июл.25!I16+F16-E16</f>
        <v>-10000</v>
      </c>
    </row>
    <row r="17" spans="1:9" x14ac:dyDescent="0.25">
      <c r="A17" s="1"/>
      <c r="B17" s="16">
        <v>14</v>
      </c>
      <c r="C17" s="14"/>
      <c r="D17" s="25"/>
      <c r="E17" s="128">
        <v>1250</v>
      </c>
      <c r="F17" s="132">
        <f>1501</f>
        <v>1501</v>
      </c>
      <c r="G17" s="130">
        <v>262756</v>
      </c>
      <c r="H17" s="129">
        <v>45881</v>
      </c>
      <c r="I17" s="128">
        <f>июл.25!I17+F17-E17</f>
        <v>2364</v>
      </c>
    </row>
    <row r="18" spans="1:9" x14ac:dyDescent="0.25">
      <c r="A18" s="1"/>
      <c r="B18" s="16" t="s">
        <v>20</v>
      </c>
      <c r="C18" s="14"/>
      <c r="D18" s="25"/>
      <c r="E18" s="128">
        <v>1250</v>
      </c>
      <c r="F18" s="131">
        <v>5000</v>
      </c>
      <c r="G18" s="18" t="s">
        <v>1101</v>
      </c>
      <c r="H18" s="129">
        <v>45887</v>
      </c>
      <c r="I18" s="128">
        <f>июл.25!I18+F18-E18</f>
        <v>1000</v>
      </c>
    </row>
    <row r="19" spans="1:9" x14ac:dyDescent="0.25">
      <c r="A19" s="1"/>
      <c r="B19" s="16" t="s">
        <v>15</v>
      </c>
      <c r="C19" s="14"/>
      <c r="D19" s="25"/>
      <c r="E19" s="128">
        <v>1250</v>
      </c>
      <c r="F19" s="131">
        <v>5000</v>
      </c>
      <c r="G19" s="18" t="s">
        <v>1101</v>
      </c>
      <c r="H19" s="129">
        <v>45887</v>
      </c>
      <c r="I19" s="128">
        <f>июл.25!I19+F19-E19</f>
        <v>1000</v>
      </c>
    </row>
    <row r="20" spans="1:9" x14ac:dyDescent="0.25">
      <c r="A20" s="1"/>
      <c r="B20" s="16" t="s">
        <v>19</v>
      </c>
      <c r="C20" s="14"/>
      <c r="D20" s="25"/>
      <c r="E20" s="128">
        <v>1250</v>
      </c>
      <c r="F20" s="131">
        <v>2500</v>
      </c>
      <c r="G20" s="18" t="s">
        <v>1005</v>
      </c>
      <c r="H20" s="129">
        <v>45872</v>
      </c>
      <c r="I20" s="128">
        <f>июл.25!I20+F20-E20</f>
        <v>0</v>
      </c>
    </row>
    <row r="21" spans="1:9" x14ac:dyDescent="0.25">
      <c r="A21" s="1"/>
      <c r="B21" s="16">
        <v>15</v>
      </c>
      <c r="C21" s="14"/>
      <c r="D21" s="25"/>
      <c r="E21" s="128">
        <v>1250</v>
      </c>
      <c r="F21" s="131">
        <v>1250</v>
      </c>
      <c r="G21" s="18" t="s">
        <v>1114</v>
      </c>
      <c r="H21" s="129">
        <v>45891</v>
      </c>
      <c r="I21" s="128">
        <f>июл.25!I21+F21-E21</f>
        <v>1250</v>
      </c>
    </row>
    <row r="22" spans="1:9" x14ac:dyDescent="0.25">
      <c r="A22" s="1"/>
      <c r="B22" s="16" t="s">
        <v>17</v>
      </c>
      <c r="C22" s="14"/>
      <c r="D22" s="25"/>
      <c r="E22" s="128">
        <v>1250</v>
      </c>
      <c r="F22" s="131">
        <v>1200</v>
      </c>
      <c r="G22" s="18" t="s">
        <v>1125</v>
      </c>
      <c r="H22" s="129">
        <v>45898</v>
      </c>
      <c r="I22" s="128">
        <f>июл.25!I22+F22-E22</f>
        <v>-2050</v>
      </c>
    </row>
    <row r="23" spans="1:9" x14ac:dyDescent="0.25">
      <c r="A23" s="1"/>
      <c r="B23" s="16" t="s">
        <v>27</v>
      </c>
      <c r="C23" s="14"/>
      <c r="D23" s="25"/>
      <c r="E23" s="128">
        <v>1250</v>
      </c>
      <c r="F23" s="131"/>
      <c r="G23" s="18"/>
      <c r="H23" s="129"/>
      <c r="I23" s="128">
        <f>июл.25!I23+F23-E23</f>
        <v>-10000</v>
      </c>
    </row>
    <row r="24" spans="1:9" x14ac:dyDescent="0.25">
      <c r="A24" s="1"/>
      <c r="B24" s="16">
        <v>16</v>
      </c>
      <c r="C24" s="63"/>
      <c r="D24" s="25"/>
      <c r="E24" s="128">
        <v>1250</v>
      </c>
      <c r="F24" s="131">
        <v>1250</v>
      </c>
      <c r="G24" s="18" t="s">
        <v>1095</v>
      </c>
      <c r="H24" s="129">
        <v>45887</v>
      </c>
      <c r="I24" s="128">
        <f>июл.25!I24+F24-E24</f>
        <v>0</v>
      </c>
    </row>
    <row r="25" spans="1:9" x14ac:dyDescent="0.25">
      <c r="A25" s="1"/>
      <c r="B25" s="16">
        <v>17</v>
      </c>
      <c r="C25" s="14"/>
      <c r="D25" s="25"/>
      <c r="E25" s="128">
        <v>1250</v>
      </c>
      <c r="F25" s="131"/>
      <c r="G25" s="18"/>
      <c r="H25" s="129"/>
      <c r="I25" s="128">
        <f>июл.25!I25+F25-E25</f>
        <v>-10000</v>
      </c>
    </row>
    <row r="26" spans="1:9" x14ac:dyDescent="0.25">
      <c r="A26" s="1"/>
      <c r="B26" s="16">
        <v>18</v>
      </c>
      <c r="C26" s="14"/>
      <c r="D26" s="25"/>
      <c r="E26" s="128">
        <v>1250</v>
      </c>
      <c r="F26" s="131">
        <v>2500</v>
      </c>
      <c r="G26" s="18" t="s">
        <v>1045</v>
      </c>
      <c r="H26" s="129">
        <v>45877</v>
      </c>
      <c r="I26" s="128">
        <f>июл.25!I26+F26-E26</f>
        <v>11750</v>
      </c>
    </row>
    <row r="27" spans="1:9" x14ac:dyDescent="0.25">
      <c r="A27" s="15"/>
      <c r="B27" s="16">
        <v>19</v>
      </c>
      <c r="C27" s="64"/>
      <c r="D27" s="25"/>
      <c r="E27" s="128">
        <v>1250</v>
      </c>
      <c r="F27" s="131">
        <v>1250</v>
      </c>
      <c r="G27" s="18" t="s">
        <v>1003</v>
      </c>
      <c r="H27" s="129">
        <v>45870</v>
      </c>
      <c r="I27" s="128">
        <f>июл.25!I27+F27-E27</f>
        <v>0</v>
      </c>
    </row>
    <row r="28" spans="1:9" x14ac:dyDescent="0.25">
      <c r="A28" s="15"/>
      <c r="B28" s="16">
        <v>20</v>
      </c>
      <c r="C28" s="14"/>
      <c r="D28" s="25"/>
      <c r="E28" s="128">
        <v>1250</v>
      </c>
      <c r="F28" s="131">
        <v>1250</v>
      </c>
      <c r="G28" s="18" t="s">
        <v>1053</v>
      </c>
      <c r="H28" s="129">
        <v>45880</v>
      </c>
      <c r="I28" s="128">
        <f>июл.25!I28+F28-E28</f>
        <v>0</v>
      </c>
    </row>
    <row r="29" spans="1:9" x14ac:dyDescent="0.25">
      <c r="A29" s="2"/>
      <c r="B29" s="16">
        <v>21</v>
      </c>
      <c r="C29" s="14"/>
      <c r="D29" s="25"/>
      <c r="E29" s="128">
        <v>1250</v>
      </c>
      <c r="F29" s="131"/>
      <c r="G29" s="18"/>
      <c r="H29" s="129"/>
      <c r="I29" s="128">
        <f>июл.25!I29+F29-E29</f>
        <v>-3750</v>
      </c>
    </row>
    <row r="30" spans="1:9" x14ac:dyDescent="0.25">
      <c r="A30" s="15"/>
      <c r="B30" s="16">
        <v>22</v>
      </c>
      <c r="C30" s="14"/>
      <c r="D30" s="25"/>
      <c r="E30" s="128">
        <v>1250</v>
      </c>
      <c r="F30" s="131">
        <v>1250</v>
      </c>
      <c r="G30" s="18" t="s">
        <v>1034</v>
      </c>
      <c r="H30" s="129">
        <v>45876</v>
      </c>
      <c r="I30" s="128">
        <f>июл.25!I30+F30-E30</f>
        <v>0</v>
      </c>
    </row>
    <row r="31" spans="1:9" x14ac:dyDescent="0.25">
      <c r="A31" s="1"/>
      <c r="B31" s="16">
        <v>23</v>
      </c>
      <c r="C31" s="14"/>
      <c r="D31" s="25"/>
      <c r="E31" s="128">
        <v>1250</v>
      </c>
      <c r="F31" s="131">
        <v>1250</v>
      </c>
      <c r="G31" s="18" t="s">
        <v>1044</v>
      </c>
      <c r="H31" s="129">
        <v>45877</v>
      </c>
      <c r="I31" s="128">
        <f>июл.25!I31+F31-E31</f>
        <v>-1250</v>
      </c>
    </row>
    <row r="32" spans="1:9" x14ac:dyDescent="0.25">
      <c r="A32" s="1"/>
      <c r="B32" s="16">
        <v>24</v>
      </c>
      <c r="C32" s="14"/>
      <c r="D32" s="25"/>
      <c r="E32" s="128">
        <v>1250</v>
      </c>
      <c r="F32" s="131"/>
      <c r="G32" s="18"/>
      <c r="H32" s="129"/>
      <c r="I32" s="128">
        <f>июл.25!I32+F32-E32</f>
        <v>-250</v>
      </c>
    </row>
    <row r="33" spans="1:9" x14ac:dyDescent="0.25">
      <c r="A33" s="2"/>
      <c r="B33" s="16">
        <v>25</v>
      </c>
      <c r="C33" s="14"/>
      <c r="D33" s="25"/>
      <c r="E33" s="128">
        <v>1250</v>
      </c>
      <c r="F33" s="131"/>
      <c r="G33" s="18"/>
      <c r="H33" s="129"/>
      <c r="I33" s="128">
        <f>июл.25!I33+F33-E33</f>
        <v>31000</v>
      </c>
    </row>
    <row r="34" spans="1:9" x14ac:dyDescent="0.25">
      <c r="A34" s="1"/>
      <c r="B34" s="16">
        <v>26</v>
      </c>
      <c r="C34" s="14"/>
      <c r="D34" s="25"/>
      <c r="E34" s="128">
        <v>1250</v>
      </c>
      <c r="F34" s="131"/>
      <c r="G34" s="18"/>
      <c r="H34" s="129"/>
      <c r="I34" s="128">
        <f>июл.25!I34+F34-E34</f>
        <v>-10000</v>
      </c>
    </row>
    <row r="35" spans="1:9" x14ac:dyDescent="0.25">
      <c r="A35" s="1"/>
      <c r="B35" s="16" t="s">
        <v>54</v>
      </c>
      <c r="C35" s="14"/>
      <c r="D35" s="25"/>
      <c r="E35" s="128">
        <v>1250</v>
      </c>
      <c r="F35" s="131"/>
      <c r="G35" s="18"/>
      <c r="H35" s="129"/>
      <c r="I35" s="128">
        <f>июл.25!I35+F35-E35</f>
        <v>13750</v>
      </c>
    </row>
    <row r="36" spans="1:9" x14ac:dyDescent="0.25">
      <c r="A36" s="1"/>
      <c r="B36" s="16">
        <v>27</v>
      </c>
      <c r="C36" s="14"/>
      <c r="D36" s="25"/>
      <c r="E36" s="128">
        <v>1250</v>
      </c>
      <c r="F36" s="131">
        <v>1250</v>
      </c>
      <c r="G36" s="18" t="s">
        <v>1054</v>
      </c>
      <c r="H36" s="129">
        <v>45880</v>
      </c>
      <c r="I36" s="128">
        <f>июл.25!I36+F36-E36</f>
        <v>0</v>
      </c>
    </row>
    <row r="37" spans="1:9" x14ac:dyDescent="0.25">
      <c r="A37" s="1"/>
      <c r="B37" s="16">
        <v>28</v>
      </c>
      <c r="C37" s="14"/>
      <c r="D37" s="25"/>
      <c r="E37" s="128">
        <v>1250</v>
      </c>
      <c r="F37" s="131">
        <v>1250</v>
      </c>
      <c r="G37" s="18" t="s">
        <v>1020</v>
      </c>
      <c r="H37" s="129">
        <v>45874</v>
      </c>
      <c r="I37" s="128">
        <f>июл.25!I37+F37-E37</f>
        <v>-2500</v>
      </c>
    </row>
    <row r="38" spans="1:9" x14ac:dyDescent="0.25">
      <c r="A38" s="15"/>
      <c r="B38" s="16">
        <v>29</v>
      </c>
      <c r="C38" s="65"/>
      <c r="D38" s="25"/>
      <c r="E38" s="128">
        <v>1250</v>
      </c>
      <c r="F38" s="131">
        <v>1250</v>
      </c>
      <c r="G38" s="18" t="s">
        <v>1092</v>
      </c>
      <c r="H38" s="129">
        <v>45884</v>
      </c>
      <c r="I38" s="128">
        <f>июл.25!I38+F38-E38</f>
        <v>-1250</v>
      </c>
    </row>
    <row r="39" spans="1:9" x14ac:dyDescent="0.25">
      <c r="A39" s="15"/>
      <c r="B39" s="16">
        <v>30</v>
      </c>
      <c r="C39" s="14"/>
      <c r="D39" s="25"/>
      <c r="E39" s="128"/>
      <c r="F39" s="131"/>
      <c r="G39" s="18"/>
      <c r="H39" s="129"/>
      <c r="I39" s="128">
        <f>июл.25!I39+F39-E39</f>
        <v>0</v>
      </c>
    </row>
    <row r="40" spans="1:9" x14ac:dyDescent="0.25">
      <c r="A40" s="15"/>
      <c r="B40" s="16">
        <v>31</v>
      </c>
      <c r="C40" s="14"/>
      <c r="D40" s="25"/>
      <c r="E40" s="128">
        <v>1250</v>
      </c>
      <c r="F40" s="131"/>
      <c r="G40" s="18"/>
      <c r="H40" s="129"/>
      <c r="I40" s="128">
        <f>июл.25!I40+F40-E40</f>
        <v>-3750</v>
      </c>
    </row>
    <row r="41" spans="1:9" x14ac:dyDescent="0.25">
      <c r="A41" s="15"/>
      <c r="B41" s="16">
        <v>32</v>
      </c>
      <c r="C41" s="14"/>
      <c r="D41" s="25"/>
      <c r="E41" s="128">
        <v>1250</v>
      </c>
      <c r="F41" s="131"/>
      <c r="G41" s="18"/>
      <c r="H41" s="129"/>
      <c r="I41" s="128">
        <f>июл.25!I41+F41-E41</f>
        <v>-10000</v>
      </c>
    </row>
    <row r="42" spans="1:9" x14ac:dyDescent="0.25">
      <c r="A42" s="2"/>
      <c r="B42" s="16">
        <v>33</v>
      </c>
      <c r="C42" s="14"/>
      <c r="D42" s="25"/>
      <c r="E42" s="128">
        <v>1250</v>
      </c>
      <c r="F42" s="131">
        <v>1250</v>
      </c>
      <c r="G42" s="18" t="s">
        <v>1022</v>
      </c>
      <c r="H42" s="129">
        <v>45874</v>
      </c>
      <c r="I42" s="128">
        <f>июл.25!I42+F42-E42</f>
        <v>0</v>
      </c>
    </row>
    <row r="43" spans="1:9" x14ac:dyDescent="0.25">
      <c r="A43" s="1"/>
      <c r="B43" s="16">
        <v>34</v>
      </c>
      <c r="C43" s="14"/>
      <c r="D43" s="25"/>
      <c r="E43" s="128">
        <v>1250</v>
      </c>
      <c r="F43" s="131"/>
      <c r="G43" s="18"/>
      <c r="H43" s="129"/>
      <c r="I43" s="128">
        <f>июл.25!I43+F43-E43</f>
        <v>-3750</v>
      </c>
    </row>
    <row r="44" spans="1:9" x14ac:dyDescent="0.25">
      <c r="A44" s="15"/>
      <c r="B44" s="16">
        <v>35</v>
      </c>
      <c r="C44" s="66"/>
      <c r="D44" s="25"/>
      <c r="E44" s="128">
        <v>1250</v>
      </c>
      <c r="F44" s="131"/>
      <c r="G44" s="18"/>
      <c r="H44" s="129"/>
      <c r="I44" s="128">
        <f>июл.25!I44+F44-E44</f>
        <v>-10000</v>
      </c>
    </row>
    <row r="45" spans="1:9" x14ac:dyDescent="0.25">
      <c r="A45" s="15"/>
      <c r="B45" s="16">
        <v>36</v>
      </c>
      <c r="C45" s="45"/>
      <c r="D45" s="25"/>
      <c r="E45" s="128">
        <v>1250</v>
      </c>
      <c r="F45" s="131"/>
      <c r="G45" s="18"/>
      <c r="H45" s="129"/>
      <c r="I45" s="128">
        <f>июл.25!I45+F45-E45</f>
        <v>4700</v>
      </c>
    </row>
    <row r="46" spans="1:9" x14ac:dyDescent="0.25">
      <c r="A46" s="3"/>
      <c r="B46" s="16">
        <v>37</v>
      </c>
      <c r="C46" s="14"/>
      <c r="D46" s="25"/>
      <c r="E46" s="128">
        <v>1250</v>
      </c>
      <c r="F46" s="131">
        <v>1250</v>
      </c>
      <c r="G46" s="18" t="s">
        <v>1093</v>
      </c>
      <c r="H46" s="129">
        <v>45886</v>
      </c>
      <c r="I46" s="128">
        <f>июл.25!I46+F46-E46</f>
        <v>0</v>
      </c>
    </row>
    <row r="47" spans="1:9" x14ac:dyDescent="0.25">
      <c r="A47" s="1"/>
      <c r="B47" s="16">
        <v>38</v>
      </c>
      <c r="C47" s="45"/>
      <c r="D47" s="25"/>
      <c r="E47" s="128">
        <v>1250</v>
      </c>
      <c r="F47" s="131"/>
      <c r="G47" s="18"/>
      <c r="H47" s="129"/>
      <c r="I47" s="128">
        <f>июл.25!I47+F47-E47</f>
        <v>-10000</v>
      </c>
    </row>
    <row r="48" spans="1:9" x14ac:dyDescent="0.25">
      <c r="A48" s="1"/>
      <c r="B48" s="16">
        <v>39</v>
      </c>
      <c r="C48" s="14"/>
      <c r="D48" s="25"/>
      <c r="E48" s="128">
        <v>1250</v>
      </c>
      <c r="F48" s="131"/>
      <c r="G48" s="18"/>
      <c r="H48" s="129"/>
      <c r="I48" s="128">
        <f>июл.25!I48+F48-E48</f>
        <v>-10000</v>
      </c>
    </row>
    <row r="49" spans="1:9" x14ac:dyDescent="0.25">
      <c r="A49" s="1"/>
      <c r="B49" s="16">
        <v>40</v>
      </c>
      <c r="C49" s="14"/>
      <c r="D49" s="25"/>
      <c r="E49" s="128">
        <v>1250</v>
      </c>
      <c r="F49" s="131"/>
      <c r="G49" s="18"/>
      <c r="H49" s="129"/>
      <c r="I49" s="128">
        <f>июл.25!I49+F49-E49</f>
        <v>-10000</v>
      </c>
    </row>
    <row r="50" spans="1:9" x14ac:dyDescent="0.25">
      <c r="A50" s="1"/>
      <c r="B50" s="16">
        <v>41</v>
      </c>
      <c r="C50" s="63"/>
      <c r="D50" s="25"/>
      <c r="E50" s="128">
        <v>1250</v>
      </c>
      <c r="F50" s="131"/>
      <c r="G50" s="18"/>
      <c r="H50" s="129"/>
      <c r="I50" s="128">
        <f>июл.25!I50+F50-E50</f>
        <v>-10000</v>
      </c>
    </row>
    <row r="51" spans="1:9" x14ac:dyDescent="0.25">
      <c r="A51" s="1"/>
      <c r="B51" s="16">
        <v>42</v>
      </c>
      <c r="C51" s="14"/>
      <c r="D51" s="25"/>
      <c r="E51" s="128">
        <v>1250</v>
      </c>
      <c r="F51" s="131"/>
      <c r="G51" s="18"/>
      <c r="H51" s="129"/>
      <c r="I51" s="128">
        <f>июл.25!I51+F51-E51</f>
        <v>-9500</v>
      </c>
    </row>
    <row r="52" spans="1:9" x14ac:dyDescent="0.25">
      <c r="A52" s="1"/>
      <c r="B52" s="16">
        <v>43</v>
      </c>
      <c r="C52" s="14"/>
      <c r="D52" s="25"/>
      <c r="E52" s="128">
        <v>1250</v>
      </c>
      <c r="F52" s="131">
        <v>1250</v>
      </c>
      <c r="G52" s="18" t="s">
        <v>1060</v>
      </c>
      <c r="H52" s="129">
        <v>45880</v>
      </c>
      <c r="I52" s="128">
        <f>июл.25!I52+F52-E52</f>
        <v>-6250</v>
      </c>
    </row>
    <row r="53" spans="1:9" x14ac:dyDescent="0.25">
      <c r="A53" s="1"/>
      <c r="B53" s="16">
        <v>44</v>
      </c>
      <c r="C53" s="14"/>
      <c r="D53" s="16"/>
      <c r="E53" s="128">
        <v>1250</v>
      </c>
      <c r="F53" s="131"/>
      <c r="G53" s="18"/>
      <c r="H53" s="129"/>
      <c r="I53" s="128">
        <f>июл.25!I53+F53-E53</f>
        <v>5000</v>
      </c>
    </row>
    <row r="54" spans="1:9" x14ac:dyDescent="0.25">
      <c r="A54" s="2"/>
      <c r="B54" s="16">
        <v>45</v>
      </c>
      <c r="C54" s="14"/>
      <c r="D54" s="25"/>
      <c r="E54" s="128">
        <v>1250</v>
      </c>
      <c r="F54" s="131">
        <v>1250</v>
      </c>
      <c r="G54" s="18" t="s">
        <v>1077</v>
      </c>
      <c r="H54" s="129">
        <v>45881</v>
      </c>
      <c r="I54" s="128">
        <f>июл.25!I54+F54-E54</f>
        <v>0</v>
      </c>
    </row>
    <row r="55" spans="1:9" x14ac:dyDescent="0.25">
      <c r="A55" s="1"/>
      <c r="B55" s="16">
        <v>46</v>
      </c>
      <c r="C55" s="14"/>
      <c r="D55" s="25"/>
      <c r="E55" s="128">
        <v>1250</v>
      </c>
      <c r="F55" s="131">
        <v>1250</v>
      </c>
      <c r="G55" s="18" t="s">
        <v>1009</v>
      </c>
      <c r="H55" s="129">
        <v>45873</v>
      </c>
      <c r="I55" s="128">
        <f>июл.25!I55+F55-E55</f>
        <v>-1250</v>
      </c>
    </row>
    <row r="56" spans="1:9" x14ac:dyDescent="0.25">
      <c r="A56" s="2"/>
      <c r="B56" s="16">
        <v>47</v>
      </c>
      <c r="C56" s="14"/>
      <c r="D56" s="25"/>
      <c r="E56" s="128">
        <v>1250</v>
      </c>
      <c r="F56" s="131">
        <v>3750</v>
      </c>
      <c r="G56" s="18" t="s">
        <v>1119</v>
      </c>
      <c r="H56" s="129">
        <v>45894</v>
      </c>
      <c r="I56" s="128">
        <f>июл.25!I56+F56-E56</f>
        <v>-1250</v>
      </c>
    </row>
    <row r="57" spans="1:9" x14ac:dyDescent="0.25">
      <c r="A57" s="1"/>
      <c r="B57" s="16">
        <v>48</v>
      </c>
      <c r="C57" s="64"/>
      <c r="D57" s="25"/>
      <c r="E57" s="128">
        <v>1250</v>
      </c>
      <c r="F57" s="131">
        <v>2500</v>
      </c>
      <c r="G57" s="18" t="s">
        <v>1083</v>
      </c>
      <c r="H57" s="129">
        <v>45882</v>
      </c>
      <c r="I57" s="128">
        <f>июл.25!I57+F57-E57</f>
        <v>12500</v>
      </c>
    </row>
    <row r="58" spans="1:9" x14ac:dyDescent="0.25">
      <c r="A58" s="15"/>
      <c r="B58" s="16">
        <v>49</v>
      </c>
      <c r="C58" s="14"/>
      <c r="D58" s="25"/>
      <c r="E58" s="128">
        <v>1250</v>
      </c>
      <c r="F58" s="131"/>
      <c r="G58" s="18"/>
      <c r="H58" s="129"/>
      <c r="I58" s="128">
        <f>июл.25!I58+F58-E58</f>
        <v>-1250</v>
      </c>
    </row>
    <row r="59" spans="1:9" x14ac:dyDescent="0.25">
      <c r="A59" s="15"/>
      <c r="B59" s="16">
        <v>50</v>
      </c>
      <c r="C59" s="14"/>
      <c r="D59" s="25"/>
      <c r="E59" s="128">
        <v>1250</v>
      </c>
      <c r="F59" s="131"/>
      <c r="G59" s="18"/>
      <c r="H59" s="129"/>
      <c r="I59" s="128">
        <f>июл.25!I59+F59-E59</f>
        <v>0</v>
      </c>
    </row>
    <row r="60" spans="1:9" x14ac:dyDescent="0.25">
      <c r="A60" s="1"/>
      <c r="B60" s="16">
        <v>51.52</v>
      </c>
      <c r="C60" s="14"/>
      <c r="D60" s="25"/>
      <c r="E60" s="128">
        <v>1250</v>
      </c>
      <c r="F60" s="131">
        <v>1250</v>
      </c>
      <c r="G60" s="18" t="s">
        <v>1057</v>
      </c>
      <c r="H60" s="129">
        <v>45880</v>
      </c>
      <c r="I60" s="128">
        <f>июл.25!I60+F60-E60</f>
        <v>-6500</v>
      </c>
    </row>
    <row r="61" spans="1:9" x14ac:dyDescent="0.25">
      <c r="A61" s="15"/>
      <c r="B61" s="16">
        <v>53</v>
      </c>
      <c r="C61" s="14"/>
      <c r="D61" s="25"/>
      <c r="E61" s="128">
        <v>1250</v>
      </c>
      <c r="F61" s="131"/>
      <c r="G61" s="18"/>
      <c r="H61" s="129"/>
      <c r="I61" s="128">
        <f>июл.25!I61+F61-E61</f>
        <v>-1250</v>
      </c>
    </row>
    <row r="62" spans="1:9" x14ac:dyDescent="0.25">
      <c r="A62" s="15"/>
      <c r="B62" s="16">
        <v>54.55</v>
      </c>
      <c r="C62" s="14"/>
      <c r="D62" s="25"/>
      <c r="E62" s="128">
        <v>1250</v>
      </c>
      <c r="F62" s="131"/>
      <c r="G62" s="18"/>
      <c r="H62" s="129"/>
      <c r="I62" s="128">
        <f>июл.25!I62+F62-E62</f>
        <v>-2500</v>
      </c>
    </row>
    <row r="63" spans="1:9" x14ac:dyDescent="0.25">
      <c r="A63" s="1"/>
      <c r="B63" s="16">
        <v>56</v>
      </c>
      <c r="C63" s="14"/>
      <c r="D63" s="25"/>
      <c r="E63" s="128">
        <v>1250</v>
      </c>
      <c r="F63" s="131"/>
      <c r="G63" s="18"/>
      <c r="H63" s="129"/>
      <c r="I63" s="128">
        <f>июл.25!I63+F63-E63</f>
        <v>-10000</v>
      </c>
    </row>
    <row r="64" spans="1:9" x14ac:dyDescent="0.25">
      <c r="A64" s="1"/>
      <c r="B64" s="16">
        <v>57</v>
      </c>
      <c r="C64" s="14"/>
      <c r="D64" s="25"/>
      <c r="E64" s="128">
        <v>1250</v>
      </c>
      <c r="F64" s="131"/>
      <c r="G64" s="18"/>
      <c r="H64" s="129"/>
      <c r="I64" s="128">
        <f>июл.25!I64+F64-E64</f>
        <v>4000</v>
      </c>
    </row>
    <row r="65" spans="1:9" x14ac:dyDescent="0.25">
      <c r="A65" s="1"/>
      <c r="B65" s="16" t="s">
        <v>52</v>
      </c>
      <c r="C65" s="14"/>
      <c r="D65" s="25"/>
      <c r="E65" s="128">
        <v>1250</v>
      </c>
      <c r="F65" s="131"/>
      <c r="G65" s="18"/>
      <c r="H65" s="129"/>
      <c r="I65" s="128">
        <f>июл.25!I65+F65-E65</f>
        <v>2500</v>
      </c>
    </row>
    <row r="66" spans="1:9" x14ac:dyDescent="0.25">
      <c r="A66" s="1"/>
      <c r="B66" s="16">
        <v>58</v>
      </c>
      <c r="C66" s="14"/>
      <c r="D66" s="25"/>
      <c r="E66" s="128">
        <v>1250</v>
      </c>
      <c r="F66" s="131"/>
      <c r="G66" s="18"/>
      <c r="H66" s="129"/>
      <c r="I66" s="128">
        <f>июл.25!I66+F66-E66</f>
        <v>0</v>
      </c>
    </row>
    <row r="67" spans="1:9" x14ac:dyDescent="0.25">
      <c r="A67" s="1"/>
      <c r="B67" s="16">
        <v>59</v>
      </c>
      <c r="C67" s="14"/>
      <c r="D67" s="25"/>
      <c r="E67" s="128">
        <v>1250</v>
      </c>
      <c r="F67" s="131">
        <v>1250</v>
      </c>
      <c r="G67" s="18" t="s">
        <v>1029</v>
      </c>
      <c r="H67" s="129">
        <v>45875</v>
      </c>
      <c r="I67" s="128">
        <f>июл.25!I67+F67-E67</f>
        <v>0</v>
      </c>
    </row>
    <row r="68" spans="1:9" x14ac:dyDescent="0.25">
      <c r="A68" s="1"/>
      <c r="B68" s="16">
        <v>60</v>
      </c>
      <c r="C68" s="14"/>
      <c r="D68" s="25"/>
      <c r="E68" s="128">
        <v>1250</v>
      </c>
      <c r="F68" s="131">
        <v>10500</v>
      </c>
      <c r="G68" s="18" t="s">
        <v>1062</v>
      </c>
      <c r="H68" s="129">
        <v>45880</v>
      </c>
      <c r="I68" s="128">
        <f>июл.25!I68+F68-E68</f>
        <v>500</v>
      </c>
    </row>
    <row r="69" spans="1:9" x14ac:dyDescent="0.25">
      <c r="A69" s="1"/>
      <c r="B69" s="16">
        <v>61</v>
      </c>
      <c r="C69" s="14"/>
      <c r="D69" s="25"/>
      <c r="E69" s="128">
        <v>1250</v>
      </c>
      <c r="F69" s="131">
        <v>1250</v>
      </c>
      <c r="G69" s="18" t="s">
        <v>1036</v>
      </c>
      <c r="H69" s="129">
        <v>45876</v>
      </c>
      <c r="I69" s="128">
        <f>июл.25!I69+F69-E69</f>
        <v>-1250</v>
      </c>
    </row>
    <row r="70" spans="1:9" x14ac:dyDescent="0.25">
      <c r="A70" s="1"/>
      <c r="B70" s="16">
        <v>62</v>
      </c>
      <c r="C70" s="14"/>
      <c r="D70" s="25"/>
      <c r="E70" s="128">
        <v>1250</v>
      </c>
      <c r="F70" s="131">
        <v>1250</v>
      </c>
      <c r="G70" s="18" t="s">
        <v>1006</v>
      </c>
      <c r="H70" s="129">
        <v>45873</v>
      </c>
      <c r="I70" s="128">
        <f>июл.25!I70+F70-E70</f>
        <v>-2500</v>
      </c>
    </row>
    <row r="71" spans="1:9" x14ac:dyDescent="0.25">
      <c r="A71" s="1"/>
      <c r="B71" s="16">
        <v>63</v>
      </c>
      <c r="C71" s="14"/>
      <c r="D71" s="25"/>
      <c r="E71" s="128">
        <v>1250</v>
      </c>
      <c r="F71" s="131"/>
      <c r="G71" s="18"/>
      <c r="H71" s="129"/>
      <c r="I71" s="128">
        <f>июл.25!I71+F71-E71</f>
        <v>1250</v>
      </c>
    </row>
    <row r="72" spans="1:9" x14ac:dyDescent="0.25">
      <c r="A72" s="1"/>
      <c r="B72" s="16">
        <v>64</v>
      </c>
      <c r="C72" s="14"/>
      <c r="D72" s="25"/>
      <c r="E72" s="128">
        <v>1250</v>
      </c>
      <c r="F72" s="131"/>
      <c r="G72" s="18"/>
      <c r="H72" s="129"/>
      <c r="I72" s="128">
        <f>июл.25!I72+F72-E72</f>
        <v>-10000</v>
      </c>
    </row>
    <row r="73" spans="1:9" x14ac:dyDescent="0.25">
      <c r="A73" s="3"/>
      <c r="B73" s="16">
        <v>65</v>
      </c>
      <c r="C73" s="14"/>
      <c r="D73" s="25"/>
      <c r="E73" s="128"/>
      <c r="F73" s="131"/>
      <c r="G73" s="18"/>
      <c r="H73" s="129"/>
      <c r="I73" s="128">
        <f>июл.25!I73+F73-E73</f>
        <v>0</v>
      </c>
    </row>
    <row r="74" spans="1:9" x14ac:dyDescent="0.25">
      <c r="A74" s="1"/>
      <c r="B74" s="16">
        <v>66</v>
      </c>
      <c r="C74" s="14"/>
      <c r="D74" s="25"/>
      <c r="E74" s="128">
        <v>1250</v>
      </c>
      <c r="F74" s="131"/>
      <c r="G74" s="18"/>
      <c r="H74" s="129"/>
      <c r="I74" s="128">
        <f>июл.25!I74+F74-E74</f>
        <v>-10000</v>
      </c>
    </row>
    <row r="75" spans="1:9" x14ac:dyDescent="0.25">
      <c r="A75" s="1"/>
      <c r="B75" s="16" t="s">
        <v>1137</v>
      </c>
      <c r="C75" s="14"/>
      <c r="D75" s="25"/>
      <c r="E75" s="128">
        <v>1250</v>
      </c>
      <c r="F75" s="131"/>
      <c r="G75" s="18"/>
      <c r="H75" s="129"/>
      <c r="I75" s="128">
        <f>июл.25!I75+F75-E75</f>
        <v>84750</v>
      </c>
    </row>
    <row r="76" spans="1:9" x14ac:dyDescent="0.25">
      <c r="A76" s="1"/>
      <c r="B76" s="16">
        <v>68.69</v>
      </c>
      <c r="C76" s="14"/>
      <c r="D76" s="25"/>
      <c r="E76" s="128">
        <v>1250</v>
      </c>
      <c r="F76" s="131">
        <f>1250+2500</f>
        <v>3750</v>
      </c>
      <c r="G76" s="18" t="s">
        <v>1118</v>
      </c>
      <c r="H76" s="129" t="s">
        <v>1117</v>
      </c>
      <c r="I76" s="128">
        <f>июл.25!I76+F76-E76</f>
        <v>5000</v>
      </c>
    </row>
    <row r="77" spans="1:9" x14ac:dyDescent="0.25">
      <c r="A77" s="1"/>
      <c r="B77" s="16">
        <v>69</v>
      </c>
      <c r="C77" s="14"/>
      <c r="D77" s="25"/>
      <c r="E77" s="128">
        <v>1250</v>
      </c>
      <c r="F77" s="131">
        <v>1250</v>
      </c>
      <c r="G77" s="18" t="s">
        <v>1116</v>
      </c>
      <c r="H77" s="129">
        <v>45870</v>
      </c>
      <c r="I77" s="128">
        <f>июл.25!I77+F77-E77</f>
        <v>-3750</v>
      </c>
    </row>
    <row r="78" spans="1:9" x14ac:dyDescent="0.25">
      <c r="A78" s="1"/>
      <c r="B78" s="16">
        <v>70</v>
      </c>
      <c r="C78" s="14"/>
      <c r="D78" s="25"/>
      <c r="E78" s="128">
        <v>1250</v>
      </c>
      <c r="F78" s="131">
        <v>1500</v>
      </c>
      <c r="G78" s="18" t="s">
        <v>1011</v>
      </c>
      <c r="H78" s="129">
        <v>45873</v>
      </c>
      <c r="I78" s="128">
        <f>июл.25!I78+F78-E78</f>
        <v>500</v>
      </c>
    </row>
    <row r="79" spans="1:9" x14ac:dyDescent="0.25">
      <c r="A79" s="1"/>
      <c r="B79" s="16">
        <v>71</v>
      </c>
      <c r="C79" s="14"/>
      <c r="D79" s="25"/>
      <c r="E79" s="128">
        <v>1250</v>
      </c>
      <c r="F79" s="131">
        <v>3750</v>
      </c>
      <c r="G79" s="18" t="s">
        <v>1111</v>
      </c>
      <c r="H79" s="129">
        <v>45877</v>
      </c>
      <c r="I79" s="128">
        <f>июл.25!I79+F79-E79</f>
        <v>-2500</v>
      </c>
    </row>
    <row r="80" spans="1:9" x14ac:dyDescent="0.25">
      <c r="A80" s="1"/>
      <c r="B80" s="16">
        <v>72</v>
      </c>
      <c r="C80" s="14"/>
      <c r="D80" s="25"/>
      <c r="E80" s="128">
        <v>1250</v>
      </c>
      <c r="F80" s="131">
        <v>3750</v>
      </c>
      <c r="G80" s="18" t="s">
        <v>1111</v>
      </c>
      <c r="H80" s="129">
        <v>45877</v>
      </c>
      <c r="I80" s="128">
        <f>июл.25!I80+F80-E80</f>
        <v>-2500</v>
      </c>
    </row>
    <row r="81" spans="1:9" x14ac:dyDescent="0.25">
      <c r="A81" s="1"/>
      <c r="B81" s="16">
        <v>73</v>
      </c>
      <c r="C81" s="14"/>
      <c r="D81" s="25"/>
      <c r="E81" s="128">
        <v>1250</v>
      </c>
      <c r="F81" s="131"/>
      <c r="G81" s="18"/>
      <c r="H81" s="129"/>
      <c r="I81" s="128">
        <f>июл.25!I81+F81-E81</f>
        <v>5000</v>
      </c>
    </row>
    <row r="82" spans="1:9" x14ac:dyDescent="0.25">
      <c r="A82" s="1"/>
      <c r="B82" s="16">
        <v>74</v>
      </c>
      <c r="C82" s="14"/>
      <c r="D82" s="25"/>
      <c r="E82" s="128">
        <v>1250</v>
      </c>
      <c r="F82" s="131"/>
      <c r="G82" s="18"/>
      <c r="H82" s="129"/>
      <c r="I82" s="128">
        <f>июл.25!I82+F82-E82</f>
        <v>-10000</v>
      </c>
    </row>
    <row r="83" spans="1:9" x14ac:dyDescent="0.25">
      <c r="A83" s="1"/>
      <c r="B83" s="16">
        <v>75</v>
      </c>
      <c r="C83" s="14"/>
      <c r="D83" s="25"/>
      <c r="E83" s="128"/>
      <c r="F83" s="131"/>
      <c r="G83" s="18"/>
      <c r="H83" s="129"/>
      <c r="I83" s="128">
        <f>июл.25!I83+F83-E83</f>
        <v>0</v>
      </c>
    </row>
    <row r="84" spans="1:9" x14ac:dyDescent="0.25">
      <c r="A84" s="1"/>
      <c r="B84" s="16">
        <v>76</v>
      </c>
      <c r="C84" s="14"/>
      <c r="D84" s="25"/>
      <c r="E84" s="128">
        <v>1250</v>
      </c>
      <c r="F84" s="131">
        <v>3750</v>
      </c>
      <c r="G84" s="18" t="s">
        <v>1111</v>
      </c>
      <c r="H84" s="129">
        <v>45877</v>
      </c>
      <c r="I84" s="128">
        <f>июл.25!I84+F84-E84</f>
        <v>-2500</v>
      </c>
    </row>
    <row r="85" spans="1:9" x14ac:dyDescent="0.25">
      <c r="A85" s="1"/>
      <c r="B85" s="16">
        <v>77</v>
      </c>
      <c r="C85" s="14"/>
      <c r="D85" s="25"/>
      <c r="E85" s="128">
        <v>1250</v>
      </c>
      <c r="F85" s="131">
        <v>3750</v>
      </c>
      <c r="G85" s="18" t="s">
        <v>1111</v>
      </c>
      <c r="H85" s="129">
        <v>45877</v>
      </c>
      <c r="I85" s="128">
        <f>июл.25!I85+F85-E85</f>
        <v>-2500</v>
      </c>
    </row>
    <row r="86" spans="1:9" x14ac:dyDescent="0.25">
      <c r="A86" s="1"/>
      <c r="B86" s="16">
        <v>78</v>
      </c>
      <c r="C86" s="14"/>
      <c r="D86" s="25"/>
      <c r="E86" s="128">
        <v>1250</v>
      </c>
      <c r="F86" s="131">
        <v>3750</v>
      </c>
      <c r="G86" s="18" t="s">
        <v>1047</v>
      </c>
      <c r="H86" s="129">
        <v>45877</v>
      </c>
      <c r="I86" s="128">
        <f>июл.25!I86+F86-E86</f>
        <v>0</v>
      </c>
    </row>
    <row r="87" spans="1:9" x14ac:dyDescent="0.25">
      <c r="A87" s="1"/>
      <c r="B87" s="16">
        <v>79</v>
      </c>
      <c r="C87" s="14"/>
      <c r="D87" s="25"/>
      <c r="E87" s="128">
        <v>1250</v>
      </c>
      <c r="F87" s="131">
        <v>1250</v>
      </c>
      <c r="G87" s="18" t="s">
        <v>1069</v>
      </c>
      <c r="H87" s="129">
        <v>45880</v>
      </c>
      <c r="I87" s="128">
        <f>июл.25!I87+F87-E87</f>
        <v>0</v>
      </c>
    </row>
    <row r="88" spans="1:9" x14ac:dyDescent="0.25">
      <c r="A88" s="1"/>
      <c r="B88" s="16">
        <v>80</v>
      </c>
      <c r="C88" s="14"/>
      <c r="D88" s="25"/>
      <c r="E88" s="128">
        <v>1250</v>
      </c>
      <c r="F88" s="131"/>
      <c r="G88" s="18"/>
      <c r="H88" s="129"/>
      <c r="I88" s="128">
        <f>июл.25!I88+F88-E88</f>
        <v>-1250</v>
      </c>
    </row>
    <row r="89" spans="1:9" x14ac:dyDescent="0.25">
      <c r="A89" s="1"/>
      <c r="B89" s="16">
        <v>81</v>
      </c>
      <c r="C89" s="14"/>
      <c r="D89" s="25"/>
      <c r="E89" s="128"/>
      <c r="F89" s="131"/>
      <c r="G89" s="18"/>
      <c r="H89" s="129"/>
      <c r="I89" s="128">
        <f>июл.25!I89+F89-E89</f>
        <v>22250</v>
      </c>
    </row>
    <row r="90" spans="1:9" x14ac:dyDescent="0.25">
      <c r="A90" s="1"/>
      <c r="B90" s="16">
        <v>82</v>
      </c>
      <c r="C90" s="14"/>
      <c r="D90" s="25"/>
      <c r="E90" s="128">
        <v>1250</v>
      </c>
      <c r="F90" s="131">
        <v>1250</v>
      </c>
      <c r="G90" s="18" t="s">
        <v>1122</v>
      </c>
      <c r="H90" s="129">
        <v>45897</v>
      </c>
      <c r="I90" s="128">
        <f>июл.25!I90+F90-E90</f>
        <v>1250</v>
      </c>
    </row>
    <row r="91" spans="1:9" x14ac:dyDescent="0.25">
      <c r="A91" s="3"/>
      <c r="B91" s="16">
        <v>83</v>
      </c>
      <c r="C91" s="14"/>
      <c r="D91" s="25"/>
      <c r="E91" s="128"/>
      <c r="F91" s="131"/>
      <c r="G91" s="18"/>
      <c r="H91" s="129"/>
      <c r="I91" s="128">
        <f>июл.25!I91+F91-E91</f>
        <v>0</v>
      </c>
    </row>
    <row r="92" spans="1:9" x14ac:dyDescent="0.25">
      <c r="A92" s="1"/>
      <c r="B92" s="16">
        <v>84</v>
      </c>
      <c r="C92" s="14"/>
      <c r="D92" s="25"/>
      <c r="E92" s="128">
        <v>1250</v>
      </c>
      <c r="F92" s="131"/>
      <c r="G92" s="18"/>
      <c r="H92" s="129"/>
      <c r="I92" s="128">
        <f>июл.25!I92+F92-E92</f>
        <v>-2500</v>
      </c>
    </row>
    <row r="93" spans="1:9" x14ac:dyDescent="0.25">
      <c r="A93" s="1"/>
      <c r="B93" s="16">
        <v>85</v>
      </c>
      <c r="C93" s="14"/>
      <c r="D93" s="25"/>
      <c r="E93" s="128">
        <v>1250</v>
      </c>
      <c r="F93" s="131">
        <v>1250</v>
      </c>
      <c r="G93" s="18" t="s">
        <v>1061</v>
      </c>
      <c r="H93" s="129">
        <v>45880</v>
      </c>
      <c r="I93" s="128">
        <f>июл.25!I93+F93-E93</f>
        <v>0</v>
      </c>
    </row>
    <row r="94" spans="1:9" x14ac:dyDescent="0.25">
      <c r="A94" s="1"/>
      <c r="B94" s="16">
        <v>86</v>
      </c>
      <c r="C94" s="14"/>
      <c r="D94" s="25"/>
      <c r="E94" s="128">
        <v>1250</v>
      </c>
      <c r="F94" s="131"/>
      <c r="G94" s="18"/>
      <c r="H94" s="129"/>
      <c r="I94" s="128">
        <f>июл.25!I94+F94-E94</f>
        <v>-10000</v>
      </c>
    </row>
    <row r="95" spans="1:9" x14ac:dyDescent="0.25">
      <c r="A95" s="1"/>
      <c r="B95" s="16">
        <v>87</v>
      </c>
      <c r="C95" s="14"/>
      <c r="D95" s="25"/>
      <c r="E95" s="128">
        <v>1250</v>
      </c>
      <c r="F95" s="131"/>
      <c r="G95" s="18"/>
      <c r="H95" s="129"/>
      <c r="I95" s="128">
        <f>июл.25!I95+F95-E95</f>
        <v>-10000</v>
      </c>
    </row>
    <row r="96" spans="1:9" x14ac:dyDescent="0.25">
      <c r="A96" s="1"/>
      <c r="B96" s="16">
        <v>88</v>
      </c>
      <c r="C96" s="14"/>
      <c r="D96" s="25"/>
      <c r="E96" s="128"/>
      <c r="F96" s="131"/>
      <c r="G96" s="18"/>
      <c r="H96" s="129"/>
      <c r="I96" s="128">
        <f>июл.25!I96+F96-E96</f>
        <v>0</v>
      </c>
    </row>
    <row r="97" spans="1:9" x14ac:dyDescent="0.25">
      <c r="A97" s="1"/>
      <c r="B97" s="16" t="s">
        <v>56</v>
      </c>
      <c r="C97" s="14"/>
      <c r="D97" s="25"/>
      <c r="E97" s="128">
        <v>1250</v>
      </c>
      <c r="F97" s="131"/>
      <c r="G97" s="18"/>
      <c r="H97" s="129"/>
      <c r="I97" s="128">
        <f>июл.25!I97+F97-E97</f>
        <v>-10000</v>
      </c>
    </row>
    <row r="98" spans="1:9" x14ac:dyDescent="0.25">
      <c r="A98" s="1"/>
      <c r="B98" s="16">
        <v>89</v>
      </c>
      <c r="C98" s="14"/>
      <c r="D98" s="25"/>
      <c r="E98" s="128">
        <v>1250</v>
      </c>
      <c r="F98" s="131"/>
      <c r="G98" s="18"/>
      <c r="H98" s="129"/>
      <c r="I98" s="128">
        <f>июл.25!I98+F98-E98</f>
        <v>-10000</v>
      </c>
    </row>
    <row r="99" spans="1:9" x14ac:dyDescent="0.25">
      <c r="A99" s="1"/>
      <c r="B99" s="16">
        <v>90</v>
      </c>
      <c r="C99" s="14"/>
      <c r="D99" s="25"/>
      <c r="E99" s="128">
        <v>1250</v>
      </c>
      <c r="F99" s="131">
        <v>2500</v>
      </c>
      <c r="G99" s="18" t="s">
        <v>1063</v>
      </c>
      <c r="H99" s="129">
        <v>45880</v>
      </c>
      <c r="I99" s="128">
        <f>июл.25!I99+F99-E99</f>
        <v>1250</v>
      </c>
    </row>
    <row r="100" spans="1:9" x14ac:dyDescent="0.25">
      <c r="A100" s="1"/>
      <c r="B100" s="16">
        <v>91</v>
      </c>
      <c r="C100" s="14"/>
      <c r="D100" s="25"/>
      <c r="E100" s="128"/>
      <c r="F100" s="131"/>
      <c r="G100" s="18"/>
      <c r="H100" s="129"/>
      <c r="I100" s="128">
        <f>июл.25!I100+F100-E100</f>
        <v>0</v>
      </c>
    </row>
    <row r="101" spans="1:9" x14ac:dyDescent="0.25">
      <c r="A101" s="1"/>
      <c r="B101" s="16">
        <v>92</v>
      </c>
      <c r="C101" s="14"/>
      <c r="D101" s="25"/>
      <c r="E101" s="128">
        <v>1250</v>
      </c>
      <c r="F101" s="131"/>
      <c r="G101" s="18"/>
      <c r="H101" s="129"/>
      <c r="I101" s="128">
        <f>июл.25!I101+F101-E101</f>
        <v>-10000</v>
      </c>
    </row>
    <row r="102" spans="1:9" x14ac:dyDescent="0.25">
      <c r="A102" s="1"/>
      <c r="B102" s="16">
        <v>93</v>
      </c>
      <c r="C102" s="14"/>
      <c r="D102" s="25"/>
      <c r="E102" s="128">
        <v>1250</v>
      </c>
      <c r="F102" s="131">
        <v>2500</v>
      </c>
      <c r="G102" s="18" t="s">
        <v>1043</v>
      </c>
      <c r="H102" s="129">
        <v>45877</v>
      </c>
      <c r="I102" s="128">
        <f>июл.25!I102+F102-E102</f>
        <v>0</v>
      </c>
    </row>
    <row r="103" spans="1:9" x14ac:dyDescent="0.25">
      <c r="A103" s="1"/>
      <c r="B103" s="16">
        <v>94</v>
      </c>
      <c r="C103" s="14"/>
      <c r="D103" s="25"/>
      <c r="E103" s="128">
        <v>1250</v>
      </c>
      <c r="F103" s="131"/>
      <c r="G103" s="18"/>
      <c r="H103" s="129"/>
      <c r="I103" s="128">
        <f>июл.25!I103+F103-E103</f>
        <v>0</v>
      </c>
    </row>
    <row r="104" spans="1:9" x14ac:dyDescent="0.25">
      <c r="A104" s="1"/>
      <c r="B104" s="16">
        <v>95</v>
      </c>
      <c r="C104" s="14"/>
      <c r="D104" s="25"/>
      <c r="E104" s="128"/>
      <c r="F104" s="131"/>
      <c r="G104" s="18"/>
      <c r="H104" s="129"/>
      <c r="I104" s="128">
        <f>июл.25!I104+F104-E104</f>
        <v>0</v>
      </c>
    </row>
    <row r="105" spans="1:9" x14ac:dyDescent="0.25">
      <c r="A105" s="1"/>
      <c r="B105" s="16">
        <v>96</v>
      </c>
      <c r="C105" s="14"/>
      <c r="D105" s="25"/>
      <c r="E105" s="128">
        <v>1250</v>
      </c>
      <c r="F105" s="131">
        <v>1250</v>
      </c>
      <c r="G105" s="18" t="s">
        <v>1007</v>
      </c>
      <c r="H105" s="129">
        <v>45873</v>
      </c>
      <c r="I105" s="128">
        <f>июл.25!I105+F105-E105</f>
        <v>-2500</v>
      </c>
    </row>
    <row r="106" spans="1:9" x14ac:dyDescent="0.25">
      <c r="A106" s="1"/>
      <c r="B106" s="16">
        <v>97</v>
      </c>
      <c r="C106" s="14"/>
      <c r="D106" s="25"/>
      <c r="E106" s="128">
        <v>1250</v>
      </c>
      <c r="F106" s="131"/>
      <c r="G106" s="18"/>
      <c r="H106" s="129"/>
      <c r="I106" s="128">
        <f>июл.25!I106+F106-E106</f>
        <v>5000</v>
      </c>
    </row>
    <row r="107" spans="1:9" x14ac:dyDescent="0.25">
      <c r="A107" s="1"/>
      <c r="B107" s="16" t="s">
        <v>33</v>
      </c>
      <c r="C107" s="14"/>
      <c r="D107" s="25"/>
      <c r="E107" s="128">
        <v>1250</v>
      </c>
      <c r="F107" s="131">
        <v>1250</v>
      </c>
      <c r="G107" s="18" t="s">
        <v>1048</v>
      </c>
      <c r="H107" s="129">
        <v>45877</v>
      </c>
      <c r="I107" s="128">
        <f>июл.25!I107+F107-E107</f>
        <v>0</v>
      </c>
    </row>
    <row r="108" spans="1:9" x14ac:dyDescent="0.25">
      <c r="A108" s="1"/>
      <c r="B108" s="16"/>
      <c r="C108" s="14"/>
      <c r="D108" s="25"/>
      <c r="E108" s="128"/>
      <c r="F108" s="131"/>
      <c r="G108" s="18"/>
      <c r="H108" s="129"/>
      <c r="I108" s="128">
        <f>июл.25!I108+F108-E108</f>
        <v>0</v>
      </c>
    </row>
    <row r="109" spans="1:9" x14ac:dyDescent="0.25">
      <c r="A109" s="1"/>
      <c r="B109" s="16">
        <v>100</v>
      </c>
      <c r="C109" s="14"/>
      <c r="D109" s="25"/>
      <c r="E109" s="128">
        <v>1250</v>
      </c>
      <c r="F109" s="131">
        <v>1250</v>
      </c>
      <c r="G109" s="18" t="s">
        <v>1024</v>
      </c>
      <c r="H109" s="129">
        <v>45874</v>
      </c>
      <c r="I109" s="128">
        <f>июл.25!I109+F109-E109</f>
        <v>-1250</v>
      </c>
    </row>
    <row r="110" spans="1:9" x14ac:dyDescent="0.25">
      <c r="A110" s="1"/>
      <c r="B110" s="16">
        <v>101</v>
      </c>
      <c r="C110" s="14"/>
      <c r="D110" s="25"/>
      <c r="E110" s="128">
        <v>1250</v>
      </c>
      <c r="F110" s="131"/>
      <c r="G110" s="18"/>
      <c r="H110" s="129"/>
      <c r="I110" s="128">
        <f>июл.25!I110+F110-E110</f>
        <v>-2000</v>
      </c>
    </row>
    <row r="111" spans="1:9" x14ac:dyDescent="0.25">
      <c r="A111" s="1"/>
      <c r="B111" s="16" t="s">
        <v>30</v>
      </c>
      <c r="C111" s="14"/>
      <c r="D111" s="25"/>
      <c r="E111" s="128">
        <v>1250</v>
      </c>
      <c r="F111" s="131">
        <f>1250+1250</f>
        <v>2500</v>
      </c>
      <c r="G111" s="18" t="s">
        <v>1096</v>
      </c>
      <c r="H111" s="129" t="s">
        <v>1097</v>
      </c>
      <c r="I111" s="128">
        <f>июл.25!I111+F111-E111</f>
        <v>1250</v>
      </c>
    </row>
    <row r="112" spans="1:9" x14ac:dyDescent="0.25">
      <c r="A112" s="1"/>
      <c r="B112" s="16">
        <v>102</v>
      </c>
      <c r="C112" s="14"/>
      <c r="D112" s="25"/>
      <c r="E112" s="128">
        <v>1250</v>
      </c>
      <c r="F112" s="131"/>
      <c r="G112" s="18"/>
      <c r="H112" s="129"/>
      <c r="I112" s="128">
        <f>июл.25!I112+F112-E112</f>
        <v>0</v>
      </c>
    </row>
    <row r="113" spans="1:9" x14ac:dyDescent="0.25">
      <c r="A113" s="1"/>
      <c r="B113" s="16">
        <v>103</v>
      </c>
      <c r="C113" s="14"/>
      <c r="D113" s="25"/>
      <c r="E113" s="128">
        <v>1250</v>
      </c>
      <c r="F113" s="131"/>
      <c r="G113" s="18"/>
      <c r="H113" s="129"/>
      <c r="I113" s="128">
        <f>июл.25!I113+F113-E113</f>
        <v>-2500</v>
      </c>
    </row>
    <row r="114" spans="1:9" x14ac:dyDescent="0.25">
      <c r="A114" s="1"/>
      <c r="B114" s="16">
        <v>104</v>
      </c>
      <c r="C114" s="14"/>
      <c r="D114" s="25"/>
      <c r="E114" s="128"/>
      <c r="F114" s="131"/>
      <c r="G114" s="18"/>
      <c r="H114" s="129"/>
      <c r="I114" s="128">
        <f>июл.25!I114+F114-E114</f>
        <v>0</v>
      </c>
    </row>
    <row r="115" spans="1:9" x14ac:dyDescent="0.25">
      <c r="A115" s="1"/>
      <c r="B115" s="16">
        <v>105</v>
      </c>
      <c r="C115" s="14"/>
      <c r="D115" s="25"/>
      <c r="E115" s="128"/>
      <c r="F115" s="131"/>
      <c r="G115" s="18"/>
      <c r="H115" s="129"/>
      <c r="I115" s="128">
        <f>июл.25!I115+F115-E115</f>
        <v>0</v>
      </c>
    </row>
    <row r="116" spans="1:9" x14ac:dyDescent="0.25">
      <c r="A116" s="1"/>
      <c r="B116" s="16">
        <v>106</v>
      </c>
      <c r="C116" s="14"/>
      <c r="D116" s="25"/>
      <c r="E116" s="128"/>
      <c r="F116" s="131"/>
      <c r="G116" s="18"/>
      <c r="H116" s="129"/>
      <c r="I116" s="128">
        <f>июл.25!I116+F116-E116</f>
        <v>0</v>
      </c>
    </row>
    <row r="117" spans="1:9" x14ac:dyDescent="0.25">
      <c r="A117" s="1"/>
      <c r="B117" s="16">
        <v>107</v>
      </c>
      <c r="C117" s="14"/>
      <c r="D117" s="25"/>
      <c r="E117" s="128"/>
      <c r="F117" s="131"/>
      <c r="G117" s="18"/>
      <c r="H117" s="129"/>
      <c r="I117" s="128">
        <f>июл.25!I117+F117-E117</f>
        <v>0</v>
      </c>
    </row>
    <row r="118" spans="1:9" x14ac:dyDescent="0.25">
      <c r="A118" s="1"/>
      <c r="B118" s="16">
        <v>108</v>
      </c>
      <c r="C118" s="14"/>
      <c r="D118" s="25"/>
      <c r="E118" s="128"/>
      <c r="F118" s="131"/>
      <c r="G118" s="18"/>
      <c r="H118" s="129"/>
      <c r="I118" s="128">
        <f>июл.25!I118+F118-E118</f>
        <v>0</v>
      </c>
    </row>
    <row r="119" spans="1:9" x14ac:dyDescent="0.25">
      <c r="A119" s="1"/>
      <c r="B119" s="16">
        <v>109</v>
      </c>
      <c r="C119" s="14"/>
      <c r="D119" s="25"/>
      <c r="E119" s="128"/>
      <c r="F119" s="131"/>
      <c r="G119" s="18"/>
      <c r="H119" s="129"/>
      <c r="I119" s="128">
        <f>июл.25!I119+F119-E119</f>
        <v>0</v>
      </c>
    </row>
    <row r="120" spans="1:9" x14ac:dyDescent="0.25">
      <c r="A120" s="3"/>
      <c r="B120" s="16">
        <v>110</v>
      </c>
      <c r="C120" s="14"/>
      <c r="D120" s="25"/>
      <c r="E120" s="128"/>
      <c r="F120" s="131"/>
      <c r="G120" s="18"/>
      <c r="H120" s="129"/>
      <c r="I120" s="128">
        <f>июл.25!I120+F120-E120</f>
        <v>0</v>
      </c>
    </row>
    <row r="121" spans="1:9" x14ac:dyDescent="0.25">
      <c r="A121" s="1"/>
      <c r="B121" s="16">
        <v>111</v>
      </c>
      <c r="C121" s="14"/>
      <c r="D121" s="25"/>
      <c r="E121" s="128"/>
      <c r="F121" s="131"/>
      <c r="G121" s="18"/>
      <c r="H121" s="129"/>
      <c r="I121" s="128">
        <f>июл.25!I121+F121-E121</f>
        <v>0</v>
      </c>
    </row>
    <row r="122" spans="1:9" x14ac:dyDescent="0.25">
      <c r="A122" s="1"/>
      <c r="B122" s="16">
        <v>112</v>
      </c>
      <c r="C122" s="14"/>
      <c r="D122" s="25"/>
      <c r="E122" s="128"/>
      <c r="F122" s="131"/>
      <c r="G122" s="18"/>
      <c r="H122" s="129"/>
      <c r="I122" s="128">
        <f>июл.25!I122+F122-E122</f>
        <v>0</v>
      </c>
    </row>
    <row r="123" spans="1:9" x14ac:dyDescent="0.25">
      <c r="A123" s="1"/>
      <c r="B123" s="16">
        <v>113</v>
      </c>
      <c r="C123" s="14"/>
      <c r="D123" s="25"/>
      <c r="E123" s="128">
        <v>1250</v>
      </c>
      <c r="F123" s="131">
        <v>1250</v>
      </c>
      <c r="G123" s="18" t="s">
        <v>1059</v>
      </c>
      <c r="H123" s="129">
        <v>45880</v>
      </c>
      <c r="I123" s="128">
        <f>июл.25!I123+F123-E123</f>
        <v>0</v>
      </c>
    </row>
    <row r="124" spans="1:9" x14ac:dyDescent="0.25">
      <c r="A124" s="1"/>
      <c r="B124" s="16" t="s">
        <v>51</v>
      </c>
      <c r="C124" s="14"/>
      <c r="D124" s="25"/>
      <c r="E124" s="128">
        <v>1250</v>
      </c>
      <c r="F124" s="131"/>
      <c r="G124" s="18"/>
      <c r="H124" s="129"/>
      <c r="I124" s="128">
        <f>июл.25!I124+F124-E124</f>
        <v>-1250</v>
      </c>
    </row>
    <row r="125" spans="1:9" x14ac:dyDescent="0.25">
      <c r="A125" s="1"/>
      <c r="B125" s="16" t="s">
        <v>26</v>
      </c>
      <c r="C125" s="14"/>
      <c r="D125" s="25"/>
      <c r="E125" s="128">
        <v>1250</v>
      </c>
      <c r="F125" s="131"/>
      <c r="G125" s="18"/>
      <c r="H125" s="129"/>
      <c r="I125" s="128">
        <f>июл.25!I125+F125-E125</f>
        <v>-8750</v>
      </c>
    </row>
    <row r="126" spans="1:9" x14ac:dyDescent="0.25">
      <c r="A126" s="1"/>
      <c r="B126" s="16">
        <v>114</v>
      </c>
      <c r="C126" s="14"/>
      <c r="D126" s="25"/>
      <c r="E126" s="128"/>
      <c r="F126" s="131"/>
      <c r="G126" s="18"/>
      <c r="H126" s="129"/>
      <c r="I126" s="128">
        <f>июл.25!I126+F126-E126</f>
        <v>0</v>
      </c>
    </row>
    <row r="127" spans="1:9" x14ac:dyDescent="0.25">
      <c r="A127" s="1"/>
      <c r="B127" s="16" t="s">
        <v>24</v>
      </c>
      <c r="C127" s="45"/>
      <c r="D127" s="25"/>
      <c r="E127" s="128"/>
      <c r="F127" s="131"/>
      <c r="G127" s="18"/>
      <c r="H127" s="129"/>
      <c r="I127" s="128">
        <f>июл.25!I127+F127-E127</f>
        <v>0</v>
      </c>
    </row>
    <row r="128" spans="1:9" x14ac:dyDescent="0.25">
      <c r="A128" s="1"/>
      <c r="B128" s="16">
        <v>116</v>
      </c>
      <c r="C128" s="14"/>
      <c r="D128" s="25"/>
      <c r="E128" s="128"/>
      <c r="F128" s="131"/>
      <c r="G128" s="18"/>
      <c r="H128" s="129"/>
      <c r="I128" s="128">
        <f>июл.25!I128+F128-E128</f>
        <v>0</v>
      </c>
    </row>
    <row r="129" spans="1:10" x14ac:dyDescent="0.25">
      <c r="A129" s="1"/>
      <c r="B129" s="16">
        <v>117</v>
      </c>
      <c r="C129" s="14"/>
      <c r="D129" s="25"/>
      <c r="E129" s="128">
        <v>1250</v>
      </c>
      <c r="F129" s="131">
        <v>1250</v>
      </c>
      <c r="G129" s="18" t="s">
        <v>1000</v>
      </c>
      <c r="H129" s="129">
        <v>45870</v>
      </c>
      <c r="I129" s="128">
        <f>июл.25!I129+F129-E129</f>
        <v>0</v>
      </c>
    </row>
    <row r="130" spans="1:10" x14ac:dyDescent="0.25">
      <c r="A130" s="1"/>
      <c r="B130" s="16">
        <v>118</v>
      </c>
      <c r="C130" s="64"/>
      <c r="D130" s="25"/>
      <c r="E130" s="128"/>
      <c r="F130" s="131"/>
      <c r="G130" s="18"/>
      <c r="H130" s="129"/>
      <c r="I130" s="128">
        <f>июл.25!I130+F130-E130</f>
        <v>0</v>
      </c>
    </row>
    <row r="131" spans="1:10" x14ac:dyDescent="0.25">
      <c r="A131" s="1"/>
      <c r="B131" s="16">
        <v>119</v>
      </c>
      <c r="C131" s="14"/>
      <c r="D131" s="25"/>
      <c r="E131" s="128">
        <v>1250</v>
      </c>
      <c r="F131" s="131">
        <v>9400</v>
      </c>
      <c r="G131" s="18" t="s">
        <v>1081</v>
      </c>
      <c r="H131" s="129">
        <v>45881</v>
      </c>
      <c r="I131" s="128">
        <f>июл.25!I131+F131-E131</f>
        <v>5400</v>
      </c>
    </row>
    <row r="132" spans="1:10" x14ac:dyDescent="0.25">
      <c r="A132" s="15"/>
      <c r="B132" s="16">
        <v>120</v>
      </c>
      <c r="C132" s="14"/>
      <c r="D132" s="25"/>
      <c r="E132" s="128">
        <v>1250</v>
      </c>
      <c r="F132" s="131"/>
      <c r="G132" s="18"/>
      <c r="H132" s="129"/>
      <c r="I132" s="128">
        <f>июл.25!I132+F132-E132</f>
        <v>-3750</v>
      </c>
    </row>
    <row r="133" spans="1:10" x14ac:dyDescent="0.25">
      <c r="A133" s="1"/>
      <c r="B133" s="16">
        <v>121</v>
      </c>
      <c r="C133" s="14"/>
      <c r="D133" s="25"/>
      <c r="E133" s="128">
        <v>1250</v>
      </c>
      <c r="F133" s="131"/>
      <c r="G133" s="18"/>
      <c r="H133" s="129"/>
      <c r="I133" s="128">
        <f>июл.25!I133+F133-E133</f>
        <v>-10000</v>
      </c>
    </row>
    <row r="134" spans="1:10" x14ac:dyDescent="0.25">
      <c r="A134" s="1"/>
      <c r="B134" s="1">
        <v>122</v>
      </c>
      <c r="C134" s="14"/>
      <c r="D134" s="25"/>
      <c r="E134" s="128">
        <v>1250</v>
      </c>
      <c r="F134" s="131">
        <v>1250</v>
      </c>
      <c r="G134" s="18" t="s">
        <v>1112</v>
      </c>
      <c r="H134" s="129">
        <v>45890</v>
      </c>
      <c r="I134" s="128">
        <f>июл.25!I134+F134-E134</f>
        <v>0</v>
      </c>
    </row>
    <row r="135" spans="1:10" x14ac:dyDescent="0.25">
      <c r="A135" s="1"/>
      <c r="B135" s="16">
        <v>123</v>
      </c>
      <c r="C135" s="14"/>
      <c r="D135" s="25"/>
      <c r="E135" s="128"/>
      <c r="F135" s="131"/>
      <c r="G135" s="18"/>
      <c r="H135" s="129"/>
      <c r="I135" s="128">
        <f>июл.25!I135+F135-E135</f>
        <v>0</v>
      </c>
    </row>
    <row r="136" spans="1:10" x14ac:dyDescent="0.25">
      <c r="A136" s="1"/>
      <c r="B136" s="16">
        <v>124</v>
      </c>
      <c r="C136" s="14"/>
      <c r="D136" s="25"/>
      <c r="E136" s="128">
        <v>1250</v>
      </c>
      <c r="F136" s="131"/>
      <c r="G136" s="18"/>
      <c r="H136" s="129"/>
      <c r="I136" s="128">
        <f>июл.25!I136+F136-E136</f>
        <v>-1200</v>
      </c>
    </row>
    <row r="137" spans="1:10" x14ac:dyDescent="0.25">
      <c r="A137" s="1"/>
      <c r="B137" s="16" t="s">
        <v>38</v>
      </c>
      <c r="C137" s="14"/>
      <c r="D137" s="25"/>
      <c r="E137" s="128">
        <v>1250</v>
      </c>
      <c r="F137" s="131">
        <v>1250</v>
      </c>
      <c r="G137" s="18" t="s">
        <v>1120</v>
      </c>
      <c r="H137" s="129">
        <v>45894</v>
      </c>
      <c r="I137" s="128">
        <f>июл.25!I137+F137-E137</f>
        <v>0</v>
      </c>
    </row>
    <row r="138" spans="1:10" x14ac:dyDescent="0.25">
      <c r="A138" s="1"/>
      <c r="B138" s="16">
        <v>125</v>
      </c>
      <c r="C138" s="14"/>
      <c r="D138" s="25"/>
      <c r="E138" s="128">
        <v>1250</v>
      </c>
      <c r="F138" s="131"/>
      <c r="G138" s="18"/>
      <c r="H138" s="129"/>
      <c r="I138" s="128">
        <f>июл.25!I138+F138-E138</f>
        <v>-10000</v>
      </c>
      <c r="J138" s="122"/>
    </row>
    <row r="139" spans="1:10" x14ac:dyDescent="0.25">
      <c r="A139" s="1"/>
      <c r="B139" s="16">
        <v>126</v>
      </c>
      <c r="C139" s="14"/>
      <c r="D139" s="25"/>
      <c r="E139" s="128">
        <v>1250</v>
      </c>
      <c r="F139" s="131"/>
      <c r="G139" s="18"/>
      <c r="H139" s="129"/>
      <c r="I139" s="128">
        <f>июл.25!I139+F139-E139</f>
        <v>0</v>
      </c>
    </row>
    <row r="140" spans="1:10" x14ac:dyDescent="0.25">
      <c r="A140" s="1"/>
      <c r="B140" s="16">
        <v>127</v>
      </c>
      <c r="C140" s="14"/>
      <c r="D140" s="25"/>
      <c r="E140" s="128">
        <v>1250</v>
      </c>
      <c r="F140" s="131">
        <f>2500+1250</f>
        <v>3750</v>
      </c>
      <c r="G140" s="18" t="s">
        <v>1074</v>
      </c>
      <c r="H140" s="129" t="s">
        <v>1075</v>
      </c>
      <c r="I140" s="128">
        <f>июл.25!I140+F140-E140</f>
        <v>0</v>
      </c>
    </row>
    <row r="141" spans="1:10" x14ac:dyDescent="0.25">
      <c r="A141" s="1"/>
      <c r="B141" s="16">
        <v>128</v>
      </c>
      <c r="C141" s="14"/>
      <c r="D141" s="25"/>
      <c r="E141" s="128">
        <v>1250</v>
      </c>
      <c r="F141" s="131"/>
      <c r="G141" s="18"/>
      <c r="H141" s="129"/>
      <c r="I141" s="128">
        <f>июл.25!I141+F141-E141</f>
        <v>1250</v>
      </c>
    </row>
    <row r="142" spans="1:10" x14ac:dyDescent="0.25">
      <c r="A142" s="1"/>
      <c r="B142" s="16">
        <v>129</v>
      </c>
      <c r="C142" s="14"/>
      <c r="D142" s="25"/>
      <c r="E142" s="128">
        <v>1250</v>
      </c>
      <c r="F142" s="131">
        <v>1250</v>
      </c>
      <c r="G142" s="18" t="s">
        <v>1108</v>
      </c>
      <c r="H142" s="129">
        <v>45890</v>
      </c>
      <c r="I142" s="128">
        <f>июл.25!I142+F142-E142</f>
        <v>0</v>
      </c>
    </row>
    <row r="143" spans="1:10" x14ac:dyDescent="0.25">
      <c r="A143" s="1"/>
      <c r="B143" s="16">
        <v>130</v>
      </c>
      <c r="C143" s="64"/>
      <c r="D143" s="25"/>
      <c r="E143" s="128">
        <v>1250</v>
      </c>
      <c r="F143" s="131">
        <v>1250</v>
      </c>
      <c r="G143" s="18" t="s">
        <v>1038</v>
      </c>
      <c r="H143" s="129">
        <v>45876</v>
      </c>
      <c r="I143" s="128">
        <f>июл.25!I143+F143-E143</f>
        <v>1250</v>
      </c>
    </row>
    <row r="144" spans="1:10" x14ac:dyDescent="0.25">
      <c r="A144" s="15"/>
      <c r="B144" s="16">
        <v>131.13200000000001</v>
      </c>
      <c r="C144" s="14"/>
      <c r="D144" s="25"/>
      <c r="E144" s="128">
        <v>1250</v>
      </c>
      <c r="F144" s="131">
        <v>1250</v>
      </c>
      <c r="G144" s="18" t="s">
        <v>1002</v>
      </c>
      <c r="H144" s="129">
        <v>45870</v>
      </c>
      <c r="I144" s="128">
        <f>июл.25!I144+F144-E144</f>
        <v>-1250</v>
      </c>
    </row>
    <row r="145" spans="1:10" x14ac:dyDescent="0.25">
      <c r="A145" s="3"/>
      <c r="B145" s="16">
        <v>133</v>
      </c>
      <c r="C145" s="14"/>
      <c r="D145" s="25"/>
      <c r="E145" s="128">
        <v>1250</v>
      </c>
      <c r="F145" s="131">
        <v>1250</v>
      </c>
      <c r="G145" s="18" t="s">
        <v>1001</v>
      </c>
      <c r="H145" s="129">
        <v>45870</v>
      </c>
      <c r="I145" s="128">
        <f>июл.25!I145+F145-E145</f>
        <v>-1250</v>
      </c>
    </row>
    <row r="146" spans="1:10" x14ac:dyDescent="0.25">
      <c r="A146" s="1"/>
      <c r="B146" s="16">
        <v>134</v>
      </c>
      <c r="C146" s="14"/>
      <c r="D146" s="25"/>
      <c r="E146" s="128">
        <v>1250</v>
      </c>
      <c r="F146" s="131"/>
      <c r="G146" s="18"/>
      <c r="H146" s="129"/>
      <c r="I146" s="128">
        <f>июл.25!I146+F146-E146</f>
        <v>-2500</v>
      </c>
    </row>
    <row r="147" spans="1:10" x14ac:dyDescent="0.25">
      <c r="A147" s="1"/>
      <c r="B147" s="16">
        <v>135</v>
      </c>
      <c r="C147" s="14"/>
      <c r="D147" s="25"/>
      <c r="E147" s="128"/>
      <c r="F147" s="131"/>
      <c r="G147" s="18"/>
      <c r="H147" s="129"/>
      <c r="I147" s="128">
        <f>июл.25!I147+F147-E147</f>
        <v>0</v>
      </c>
    </row>
    <row r="148" spans="1:10" x14ac:dyDescent="0.25">
      <c r="A148" s="1"/>
      <c r="B148" s="16">
        <v>136</v>
      </c>
      <c r="C148" s="14"/>
      <c r="D148" s="25"/>
      <c r="E148" s="128">
        <v>1250</v>
      </c>
      <c r="F148" s="131">
        <v>2500</v>
      </c>
      <c r="G148" s="18" t="s">
        <v>1089</v>
      </c>
      <c r="H148" s="129">
        <v>45884</v>
      </c>
      <c r="I148" s="128">
        <f>июл.25!I148+F148-E148</f>
        <v>2500</v>
      </c>
    </row>
    <row r="149" spans="1:10" x14ac:dyDescent="0.25">
      <c r="A149" s="1"/>
      <c r="B149" s="16">
        <v>137</v>
      </c>
      <c r="C149" s="14"/>
      <c r="D149" s="25"/>
      <c r="E149" s="128">
        <v>1250</v>
      </c>
      <c r="F149" s="131">
        <v>1250</v>
      </c>
      <c r="G149" s="18" t="s">
        <v>1042</v>
      </c>
      <c r="H149" s="129">
        <v>45877</v>
      </c>
      <c r="I149" s="128">
        <f>июл.25!I149+F149-E149</f>
        <v>0</v>
      </c>
    </row>
    <row r="150" spans="1:10" x14ac:dyDescent="0.25">
      <c r="A150" s="1"/>
      <c r="B150" s="16">
        <v>138</v>
      </c>
      <c r="C150" s="14"/>
      <c r="D150" s="25"/>
      <c r="E150" s="128">
        <v>1250</v>
      </c>
      <c r="F150" s="131">
        <v>1250</v>
      </c>
      <c r="G150" s="18" t="s">
        <v>1004</v>
      </c>
      <c r="H150" s="129">
        <v>45870</v>
      </c>
      <c r="I150" s="128">
        <f>июл.25!I150+F150-E150</f>
        <v>-1250</v>
      </c>
    </row>
    <row r="151" spans="1:10" x14ac:dyDescent="0.25">
      <c r="A151" s="1"/>
      <c r="B151" s="16">
        <v>139</v>
      </c>
      <c r="C151" s="14"/>
      <c r="D151" s="25"/>
      <c r="E151" s="128">
        <v>1250</v>
      </c>
      <c r="F151" s="131">
        <v>3750</v>
      </c>
      <c r="G151" s="18" t="s">
        <v>1055</v>
      </c>
      <c r="H151" s="129">
        <v>45880</v>
      </c>
      <c r="I151" s="128">
        <f>июл.25!I151+F151-E151</f>
        <v>1250</v>
      </c>
    </row>
    <row r="152" spans="1:10" x14ac:dyDescent="0.25">
      <c r="A152" s="1"/>
      <c r="B152" s="16">
        <v>140</v>
      </c>
      <c r="C152" s="14"/>
      <c r="D152" s="25"/>
      <c r="E152" s="128">
        <v>1250</v>
      </c>
      <c r="F152" s="131"/>
      <c r="G152" s="18"/>
      <c r="H152" s="129"/>
      <c r="I152" s="128">
        <f>июл.25!I152+F152-E152</f>
        <v>-10000</v>
      </c>
    </row>
    <row r="153" spans="1:10" x14ac:dyDescent="0.25">
      <c r="A153" s="1"/>
      <c r="B153" s="16">
        <v>141</v>
      </c>
      <c r="C153" s="14"/>
      <c r="D153" s="25"/>
      <c r="E153" s="128">
        <v>1250</v>
      </c>
      <c r="F153" s="131"/>
      <c r="G153" s="18"/>
      <c r="H153" s="129"/>
      <c r="I153" s="128">
        <f>июл.25!I153+F153-E153</f>
        <v>-6250</v>
      </c>
      <c r="J153" s="99"/>
    </row>
    <row r="154" spans="1:10" x14ac:dyDescent="0.25">
      <c r="A154" s="1"/>
      <c r="B154" s="16">
        <v>142</v>
      </c>
      <c r="C154" s="14"/>
      <c r="D154" s="25"/>
      <c r="E154" s="128">
        <v>1250</v>
      </c>
      <c r="F154" s="131"/>
      <c r="G154" s="18"/>
      <c r="H154" s="129"/>
      <c r="I154" s="128">
        <f>июл.25!I154+F154-E154</f>
        <v>18750</v>
      </c>
      <c r="J154" s="99"/>
    </row>
    <row r="155" spans="1:10" x14ac:dyDescent="0.25">
      <c r="A155" s="1"/>
      <c r="B155" s="16">
        <v>143</v>
      </c>
      <c r="C155" s="14"/>
      <c r="D155" s="25"/>
      <c r="E155" s="128">
        <v>1250</v>
      </c>
      <c r="F155" s="131">
        <v>1250</v>
      </c>
      <c r="G155" s="18" t="s">
        <v>1080</v>
      </c>
      <c r="H155" s="129">
        <v>45881</v>
      </c>
      <c r="I155" s="128">
        <f>июл.25!I155+F155-E155</f>
        <v>0</v>
      </c>
      <c r="J155" s="99"/>
    </row>
    <row r="156" spans="1:10" x14ac:dyDescent="0.25">
      <c r="A156" s="1"/>
      <c r="B156" s="16">
        <v>144</v>
      </c>
      <c r="C156" s="14"/>
      <c r="D156" s="25"/>
      <c r="E156" s="128">
        <v>1250</v>
      </c>
      <c r="F156" s="131"/>
      <c r="G156" s="18"/>
      <c r="H156" s="129"/>
      <c r="I156" s="128">
        <f>июл.25!I156+F156-E156</f>
        <v>-10000</v>
      </c>
      <c r="J156" s="99"/>
    </row>
    <row r="157" spans="1:10" x14ac:dyDescent="0.25">
      <c r="A157" s="1"/>
      <c r="B157" s="16">
        <v>145</v>
      </c>
      <c r="C157" s="14"/>
      <c r="D157" s="25"/>
      <c r="E157" s="128">
        <v>1250</v>
      </c>
      <c r="F157" s="131">
        <v>2500</v>
      </c>
      <c r="G157" s="18" t="s">
        <v>1023</v>
      </c>
      <c r="H157" s="129">
        <v>45874</v>
      </c>
      <c r="I157" s="128">
        <f>июл.25!I157+F157-E157</f>
        <v>-1250</v>
      </c>
      <c r="J157" s="99"/>
    </row>
    <row r="158" spans="1:10" x14ac:dyDescent="0.25">
      <c r="A158" s="1"/>
      <c r="B158" s="16">
        <v>146</v>
      </c>
      <c r="C158" s="14"/>
      <c r="D158" s="25"/>
      <c r="E158" s="128">
        <v>1250</v>
      </c>
      <c r="F158" s="131"/>
      <c r="G158" s="18"/>
      <c r="H158" s="129"/>
      <c r="I158" s="128">
        <f>июл.25!I158+F158-E158</f>
        <v>17500</v>
      </c>
      <c r="J158" s="99"/>
    </row>
    <row r="159" spans="1:10" x14ac:dyDescent="0.25">
      <c r="A159" s="1"/>
      <c r="B159" s="16">
        <v>147</v>
      </c>
      <c r="C159" s="14"/>
      <c r="D159" s="25"/>
      <c r="E159" s="128">
        <v>1250</v>
      </c>
      <c r="F159" s="131"/>
      <c r="G159" s="18"/>
      <c r="H159" s="129"/>
      <c r="I159" s="128">
        <f>июл.25!I159+F159-E159</f>
        <v>15000</v>
      </c>
      <c r="J159" s="99"/>
    </row>
    <row r="160" spans="1:10" x14ac:dyDescent="0.25">
      <c r="A160" s="1"/>
      <c r="B160" s="16">
        <v>148</v>
      </c>
      <c r="C160" s="14"/>
      <c r="D160" s="25"/>
      <c r="E160" s="128">
        <v>1250</v>
      </c>
      <c r="F160" s="131">
        <v>1250</v>
      </c>
      <c r="G160" s="18" t="s">
        <v>1018</v>
      </c>
      <c r="H160" s="129">
        <v>45873</v>
      </c>
      <c r="I160" s="128">
        <f>июл.25!I160+F160-E160</f>
        <v>-2</v>
      </c>
      <c r="J160" s="99"/>
    </row>
    <row r="161" spans="1:10" x14ac:dyDescent="0.25">
      <c r="A161" s="1"/>
      <c r="B161" s="16">
        <v>149</v>
      </c>
      <c r="C161" s="14"/>
      <c r="D161" s="25"/>
      <c r="E161" s="128">
        <v>1250</v>
      </c>
      <c r="F161" s="131"/>
      <c r="G161" s="18"/>
      <c r="H161" s="129"/>
      <c r="I161" s="128">
        <f>июл.25!I161+F161-E161</f>
        <v>-3750</v>
      </c>
      <c r="J161" s="99"/>
    </row>
    <row r="162" spans="1:10" x14ac:dyDescent="0.25">
      <c r="A162" s="1"/>
      <c r="B162" s="16">
        <v>150</v>
      </c>
      <c r="C162" s="14"/>
      <c r="D162" s="25"/>
      <c r="E162" s="128">
        <v>1250</v>
      </c>
      <c r="F162" s="131"/>
      <c r="G162" s="18"/>
      <c r="H162" s="129"/>
      <c r="I162" s="128">
        <f>июл.25!I162+F162-E162</f>
        <v>-2500</v>
      </c>
      <c r="J162" s="99"/>
    </row>
    <row r="163" spans="1:10" x14ac:dyDescent="0.25">
      <c r="A163" s="1"/>
      <c r="B163" s="16">
        <v>151</v>
      </c>
      <c r="C163" s="14"/>
      <c r="D163" s="25"/>
      <c r="E163" s="128">
        <v>1250</v>
      </c>
      <c r="F163" s="131"/>
      <c r="G163" s="18"/>
      <c r="H163" s="129"/>
      <c r="I163" s="128">
        <f>июл.25!I163+F163-E163</f>
        <v>-1250</v>
      </c>
      <c r="J163" s="99"/>
    </row>
    <row r="164" spans="1:10" x14ac:dyDescent="0.25">
      <c r="A164" s="1"/>
      <c r="B164" s="16">
        <v>152</v>
      </c>
      <c r="C164" s="14"/>
      <c r="D164" s="25"/>
      <c r="E164" s="128">
        <v>1250</v>
      </c>
      <c r="F164" s="131"/>
      <c r="G164" s="18"/>
      <c r="H164" s="129"/>
      <c r="I164" s="128">
        <f>июл.25!I164+F164-E164</f>
        <v>-2500</v>
      </c>
      <c r="J164" s="99"/>
    </row>
    <row r="165" spans="1:10" x14ac:dyDescent="0.25">
      <c r="A165" s="1"/>
      <c r="B165" s="16">
        <v>153</v>
      </c>
      <c r="C165" s="14"/>
      <c r="D165" s="25"/>
      <c r="E165" s="128">
        <v>1250</v>
      </c>
      <c r="F165" s="131"/>
      <c r="G165" s="18"/>
      <c r="H165" s="129"/>
      <c r="I165" s="128">
        <f>июл.25!I165+F165-E165</f>
        <v>5000</v>
      </c>
      <c r="J165" s="99"/>
    </row>
    <row r="166" spans="1:10" x14ac:dyDescent="0.25">
      <c r="A166" s="1"/>
      <c r="B166" s="16">
        <v>154</v>
      </c>
      <c r="C166" s="14"/>
      <c r="D166" s="25"/>
      <c r="E166" s="128">
        <v>1250</v>
      </c>
      <c r="F166" s="131">
        <v>2500</v>
      </c>
      <c r="G166" s="18" t="s">
        <v>1127</v>
      </c>
      <c r="H166" s="129">
        <v>45898</v>
      </c>
      <c r="I166" s="128">
        <f>июл.25!I166+F166-E166</f>
        <v>2500</v>
      </c>
    </row>
    <row r="167" spans="1:10" x14ac:dyDescent="0.25">
      <c r="A167" s="1"/>
      <c r="B167" s="16">
        <v>155</v>
      </c>
      <c r="C167" s="14"/>
      <c r="D167" s="25"/>
      <c r="E167" s="128"/>
      <c r="F167" s="131"/>
      <c r="G167" s="18"/>
      <c r="H167" s="129"/>
      <c r="I167" s="128">
        <f>июл.25!I167+F167-E167</f>
        <v>0</v>
      </c>
    </row>
    <row r="168" spans="1:10" x14ac:dyDescent="0.25">
      <c r="A168" s="1"/>
      <c r="B168" s="16">
        <v>156</v>
      </c>
      <c r="C168" s="14"/>
      <c r="D168" s="25"/>
      <c r="E168" s="128"/>
      <c r="F168" s="131"/>
      <c r="G168" s="18"/>
      <c r="H168" s="129"/>
      <c r="I168" s="128">
        <f>июл.25!I168+F168-E168</f>
        <v>0</v>
      </c>
    </row>
    <row r="169" spans="1:10" x14ac:dyDescent="0.25">
      <c r="A169" s="1"/>
      <c r="B169" s="16">
        <v>157</v>
      </c>
      <c r="C169" s="14"/>
      <c r="D169" s="25"/>
      <c r="E169" s="128"/>
      <c r="F169" s="131"/>
      <c r="G169" s="18"/>
      <c r="H169" s="129"/>
      <c r="I169" s="128">
        <f>июл.25!I169+F169-E169</f>
        <v>0</v>
      </c>
    </row>
    <row r="170" spans="1:10" x14ac:dyDescent="0.25">
      <c r="A170" s="1"/>
      <c r="B170" s="16">
        <v>158</v>
      </c>
      <c r="C170" s="14"/>
      <c r="D170" s="25"/>
      <c r="E170" s="128"/>
      <c r="F170" s="131"/>
      <c r="G170" s="18"/>
      <c r="H170" s="129"/>
      <c r="I170" s="128">
        <f>июл.25!I170+F170-E170</f>
        <v>0</v>
      </c>
    </row>
    <row r="171" spans="1:10" x14ac:dyDescent="0.25">
      <c r="A171" s="15"/>
      <c r="B171" s="16">
        <v>159</v>
      </c>
      <c r="C171" s="14"/>
      <c r="D171" s="25"/>
      <c r="E171" s="128">
        <v>1250</v>
      </c>
      <c r="F171" s="131"/>
      <c r="G171" s="18"/>
      <c r="H171" s="129"/>
      <c r="I171" s="128">
        <f>июл.25!I171+F171-E171</f>
        <v>1250</v>
      </c>
    </row>
    <row r="172" spans="1:10" x14ac:dyDescent="0.25">
      <c r="A172" s="1"/>
      <c r="B172" s="16">
        <v>160</v>
      </c>
      <c r="C172" s="14"/>
      <c r="D172" s="25"/>
      <c r="E172" s="128">
        <v>1250</v>
      </c>
      <c r="F172" s="131"/>
      <c r="G172" s="18"/>
      <c r="H172" s="129"/>
      <c r="I172" s="128">
        <f>июл.25!I172+F172-E172</f>
        <v>-6250</v>
      </c>
    </row>
    <row r="173" spans="1:10" x14ac:dyDescent="0.25">
      <c r="A173" s="1"/>
      <c r="B173" s="16">
        <v>161</v>
      </c>
      <c r="C173" s="14"/>
      <c r="D173" s="25"/>
      <c r="E173" s="128">
        <v>1250</v>
      </c>
      <c r="F173" s="131"/>
      <c r="G173" s="18"/>
      <c r="H173" s="129"/>
      <c r="I173" s="128">
        <f>июл.25!I173+F173-E173</f>
        <v>-650</v>
      </c>
    </row>
    <row r="174" spans="1:10" x14ac:dyDescent="0.25">
      <c r="A174" s="1"/>
      <c r="B174" s="16">
        <v>162</v>
      </c>
      <c r="C174" s="14"/>
      <c r="D174" s="25"/>
      <c r="E174" s="128">
        <v>1250</v>
      </c>
      <c r="F174" s="131">
        <v>1250</v>
      </c>
      <c r="G174" s="18" t="s">
        <v>1065</v>
      </c>
      <c r="H174" s="129">
        <v>45880</v>
      </c>
      <c r="I174" s="128">
        <f>июл.25!I174+F174-E174</f>
        <v>-1250</v>
      </c>
    </row>
    <row r="175" spans="1:10" x14ac:dyDescent="0.25">
      <c r="A175" s="1"/>
      <c r="B175" s="16">
        <v>163</v>
      </c>
      <c r="C175" s="14"/>
      <c r="D175" s="25"/>
      <c r="E175" s="128">
        <v>1250</v>
      </c>
      <c r="F175" s="131">
        <v>15000</v>
      </c>
      <c r="G175" s="18" t="s">
        <v>1105</v>
      </c>
      <c r="H175" s="129">
        <v>45889</v>
      </c>
      <c r="I175" s="128">
        <f>июл.25!I175+F175-E175</f>
        <v>5000</v>
      </c>
    </row>
    <row r="176" spans="1:10" x14ac:dyDescent="0.25">
      <c r="A176" s="1"/>
      <c r="B176" s="16">
        <v>164</v>
      </c>
      <c r="C176" s="60"/>
      <c r="D176" s="25"/>
      <c r="E176" s="128">
        <v>1250</v>
      </c>
      <c r="F176" s="131">
        <v>1250</v>
      </c>
      <c r="G176" s="18" t="s">
        <v>1107</v>
      </c>
      <c r="H176" s="129">
        <v>45879</v>
      </c>
      <c r="I176" s="128">
        <f>июл.25!I176+F176-E176</f>
        <v>-250</v>
      </c>
    </row>
    <row r="177" spans="1:10" x14ac:dyDescent="0.25">
      <c r="A177" s="1"/>
      <c r="B177" s="16">
        <v>165</v>
      </c>
      <c r="C177" s="14"/>
      <c r="D177" s="25"/>
      <c r="E177" s="128">
        <v>1250</v>
      </c>
      <c r="F177" s="131"/>
      <c r="G177" s="18"/>
      <c r="H177" s="129"/>
      <c r="I177" s="128">
        <f>июл.25!I177+F177-E177</f>
        <v>-10000</v>
      </c>
    </row>
    <row r="178" spans="1:10" x14ac:dyDescent="0.25">
      <c r="A178" s="1"/>
      <c r="B178" s="16">
        <v>166</v>
      </c>
      <c r="C178" s="14"/>
      <c r="D178" s="25"/>
      <c r="E178" s="128">
        <v>1250</v>
      </c>
      <c r="F178" s="131">
        <v>5000</v>
      </c>
      <c r="G178" s="18" t="s">
        <v>1121</v>
      </c>
      <c r="H178" s="129">
        <v>45894</v>
      </c>
      <c r="I178" s="128">
        <f>июл.25!I178+F178-E178</f>
        <v>0</v>
      </c>
    </row>
    <row r="179" spans="1:10" x14ac:dyDescent="0.25">
      <c r="A179" s="1"/>
      <c r="B179" s="16">
        <v>167</v>
      </c>
      <c r="C179" s="14"/>
      <c r="D179" s="25"/>
      <c r="E179" s="128">
        <v>1250</v>
      </c>
      <c r="F179" s="131"/>
      <c r="G179" s="18"/>
      <c r="H179" s="129"/>
      <c r="I179" s="128">
        <f>июл.25!I179+F179-E179</f>
        <v>1250</v>
      </c>
    </row>
    <row r="180" spans="1:10" x14ac:dyDescent="0.25">
      <c r="A180" s="1"/>
      <c r="B180" s="16">
        <v>168</v>
      </c>
      <c r="C180" s="14"/>
      <c r="D180" s="25"/>
      <c r="E180" s="128">
        <v>1250</v>
      </c>
      <c r="F180" s="131">
        <v>6250</v>
      </c>
      <c r="G180" s="18" t="s">
        <v>1094</v>
      </c>
      <c r="H180" s="129">
        <v>45886</v>
      </c>
      <c r="I180" s="128">
        <f>июл.25!I180+F180-E180</f>
        <v>1250</v>
      </c>
      <c r="J180" s="122"/>
    </row>
    <row r="181" spans="1:10" x14ac:dyDescent="0.25">
      <c r="A181" s="1"/>
      <c r="B181" s="16">
        <v>169</v>
      </c>
      <c r="C181" s="14"/>
      <c r="D181" s="25"/>
      <c r="E181" s="128">
        <v>1250</v>
      </c>
      <c r="F181" s="131"/>
      <c r="G181" s="18"/>
      <c r="H181" s="129"/>
      <c r="I181" s="128">
        <f>июл.25!I181+F181-E181</f>
        <v>8750</v>
      </c>
    </row>
    <row r="182" spans="1:10" x14ac:dyDescent="0.25">
      <c r="A182" s="15"/>
      <c r="B182" s="16">
        <v>170</v>
      </c>
      <c r="C182" s="14"/>
      <c r="D182" s="25"/>
      <c r="E182" s="128">
        <v>1250</v>
      </c>
      <c r="F182" s="131"/>
      <c r="G182" s="18"/>
      <c r="H182" s="129"/>
      <c r="I182" s="128">
        <f>июл.25!I182+F182-E182</f>
        <v>-10000</v>
      </c>
    </row>
    <row r="183" spans="1:10" x14ac:dyDescent="0.25">
      <c r="A183" s="1"/>
      <c r="B183" s="16">
        <v>171</v>
      </c>
      <c r="C183" s="14"/>
      <c r="D183" s="25"/>
      <c r="E183" s="128">
        <v>1250</v>
      </c>
      <c r="F183" s="131"/>
      <c r="G183" s="18"/>
      <c r="H183" s="129"/>
      <c r="I183" s="128">
        <f>июл.25!I183+F183-E183</f>
        <v>-5000</v>
      </c>
    </row>
    <row r="184" spans="1:10" x14ac:dyDescent="0.25">
      <c r="A184" s="1"/>
      <c r="B184" s="16">
        <v>172</v>
      </c>
      <c r="C184" s="14"/>
      <c r="D184" s="25"/>
      <c r="E184" s="128">
        <v>1250</v>
      </c>
      <c r="F184" s="131">
        <v>3000</v>
      </c>
      <c r="G184" s="18" t="s">
        <v>1086</v>
      </c>
      <c r="H184" s="129">
        <v>45882</v>
      </c>
      <c r="I184" s="128">
        <f>июл.25!I184+F184-E184</f>
        <v>-750</v>
      </c>
    </row>
    <row r="185" spans="1:10" x14ac:dyDescent="0.25">
      <c r="A185" s="1"/>
      <c r="B185" s="16">
        <v>173</v>
      </c>
      <c r="C185" s="45"/>
      <c r="D185" s="40"/>
      <c r="E185" s="128">
        <v>1250</v>
      </c>
      <c r="F185" s="131"/>
      <c r="G185" s="18"/>
      <c r="H185" s="129"/>
      <c r="I185" s="128">
        <f>июл.25!I185+F185-E185</f>
        <v>-2500</v>
      </c>
    </row>
    <row r="186" spans="1:10" x14ac:dyDescent="0.25">
      <c r="A186" s="1"/>
      <c r="B186" s="16">
        <v>174</v>
      </c>
      <c r="C186" s="14"/>
      <c r="D186" s="25"/>
      <c r="E186" s="128"/>
      <c r="F186" s="131"/>
      <c r="G186" s="18"/>
      <c r="H186" s="129"/>
      <c r="I186" s="128">
        <f>июл.25!I186+F186-E186</f>
        <v>0</v>
      </c>
    </row>
    <row r="187" spans="1:10" x14ac:dyDescent="0.25">
      <c r="A187" s="1"/>
      <c r="B187" s="16">
        <v>175</v>
      </c>
      <c r="C187" s="14"/>
      <c r="D187" s="25"/>
      <c r="E187" s="128">
        <v>1250</v>
      </c>
      <c r="F187" s="131">
        <v>500</v>
      </c>
      <c r="G187" s="18"/>
      <c r="H187" s="129">
        <v>45888</v>
      </c>
      <c r="I187" s="128">
        <f>июл.25!I187+F187-E187</f>
        <v>-7500</v>
      </c>
    </row>
    <row r="188" spans="1:10" x14ac:dyDescent="0.25">
      <c r="A188" s="1"/>
      <c r="B188" s="16">
        <v>176</v>
      </c>
      <c r="C188" s="14"/>
      <c r="D188" s="25"/>
      <c r="E188" s="128"/>
      <c r="F188" s="131"/>
      <c r="G188" s="18"/>
      <c r="H188" s="129"/>
      <c r="I188" s="128">
        <f>июл.25!I188+F188-E188</f>
        <v>0</v>
      </c>
    </row>
    <row r="189" spans="1:10" x14ac:dyDescent="0.25">
      <c r="A189" s="1"/>
      <c r="B189" s="16">
        <v>177</v>
      </c>
      <c r="C189" s="14"/>
      <c r="D189" s="25"/>
      <c r="E189" s="128"/>
      <c r="F189" s="131"/>
      <c r="G189" s="18"/>
      <c r="H189" s="129"/>
      <c r="I189" s="128">
        <f>июл.25!I189+F189-E189</f>
        <v>0</v>
      </c>
    </row>
    <row r="190" spans="1:10" x14ac:dyDescent="0.25">
      <c r="A190" s="1"/>
      <c r="B190" s="16">
        <v>178</v>
      </c>
      <c r="C190" s="14"/>
      <c r="D190" s="25"/>
      <c r="E190" s="128"/>
      <c r="F190" s="131"/>
      <c r="G190" s="18"/>
      <c r="H190" s="129"/>
      <c r="I190" s="128">
        <f>июл.25!I190+F190-E190</f>
        <v>0</v>
      </c>
    </row>
    <row r="191" spans="1:10" x14ac:dyDescent="0.25">
      <c r="A191" s="1"/>
      <c r="B191" s="16">
        <v>179</v>
      </c>
      <c r="C191" s="14"/>
      <c r="D191" s="25"/>
      <c r="E191" s="128"/>
      <c r="F191" s="131"/>
      <c r="G191" s="18"/>
      <c r="H191" s="129"/>
      <c r="I191" s="128">
        <f>июл.25!I191+F191-E191</f>
        <v>0</v>
      </c>
    </row>
    <row r="192" spans="1:10" x14ac:dyDescent="0.25">
      <c r="A192" s="1"/>
      <c r="B192" s="16">
        <v>180</v>
      </c>
      <c r="C192" s="14"/>
      <c r="D192" s="25"/>
      <c r="E192" s="128">
        <v>1250</v>
      </c>
      <c r="F192" s="131">
        <v>1250</v>
      </c>
      <c r="G192" s="18" t="s">
        <v>1058</v>
      </c>
      <c r="H192" s="129">
        <v>45880</v>
      </c>
      <c r="I192" s="128">
        <f>июл.25!I192+F192-E192</f>
        <v>0</v>
      </c>
    </row>
    <row r="193" spans="1:9" x14ac:dyDescent="0.25">
      <c r="A193" s="1"/>
      <c r="B193" s="16">
        <v>181</v>
      </c>
      <c r="C193" s="14"/>
      <c r="D193" s="25"/>
      <c r="E193" s="128">
        <v>1250</v>
      </c>
      <c r="F193" s="131"/>
      <c r="G193" s="18"/>
      <c r="H193" s="129"/>
      <c r="I193" s="128">
        <f>июл.25!I193+F193-E193</f>
        <v>-1250</v>
      </c>
    </row>
    <row r="194" spans="1:9" x14ac:dyDescent="0.25">
      <c r="A194" s="1"/>
      <c r="B194" s="16">
        <v>182</v>
      </c>
      <c r="C194" s="14"/>
      <c r="D194" s="25"/>
      <c r="E194" s="128">
        <v>1250</v>
      </c>
      <c r="F194" s="131"/>
      <c r="G194" s="18"/>
      <c r="H194" s="129"/>
      <c r="I194" s="128">
        <f>июл.25!I194+F194-E194</f>
        <v>-10000</v>
      </c>
    </row>
    <row r="195" spans="1:9" x14ac:dyDescent="0.25">
      <c r="A195" s="1"/>
      <c r="B195" s="16">
        <v>183</v>
      </c>
      <c r="C195" s="14"/>
      <c r="D195" s="25"/>
      <c r="E195" s="128">
        <v>1250</v>
      </c>
      <c r="F195" s="131"/>
      <c r="G195" s="18"/>
      <c r="H195" s="129"/>
      <c r="I195" s="128">
        <f>июл.25!I195+F195-E195</f>
        <v>-2500</v>
      </c>
    </row>
    <row r="196" spans="1:9" x14ac:dyDescent="0.25">
      <c r="A196" s="1"/>
      <c r="B196" s="16">
        <v>184</v>
      </c>
      <c r="C196" s="14"/>
      <c r="D196" s="25"/>
      <c r="E196" s="128">
        <v>1250</v>
      </c>
      <c r="F196" s="131"/>
      <c r="G196" s="18"/>
      <c r="H196" s="129"/>
      <c r="I196" s="128">
        <f>июл.25!I196+F196-E196</f>
        <v>-10000</v>
      </c>
    </row>
    <row r="197" spans="1:9" x14ac:dyDescent="0.25">
      <c r="A197" s="15"/>
      <c r="B197" s="16">
        <v>185</v>
      </c>
      <c r="C197" s="14"/>
      <c r="D197" s="25"/>
      <c r="E197" s="128">
        <v>1250</v>
      </c>
      <c r="F197" s="131">
        <v>1250</v>
      </c>
      <c r="G197" s="18" t="s">
        <v>1008</v>
      </c>
      <c r="H197" s="129">
        <v>45873</v>
      </c>
      <c r="I197" s="128">
        <f>июл.25!I197+F197-E197</f>
        <v>0</v>
      </c>
    </row>
    <row r="198" spans="1:9" x14ac:dyDescent="0.25">
      <c r="A198" s="1"/>
      <c r="B198" s="16">
        <v>186</v>
      </c>
      <c r="C198" s="14"/>
      <c r="D198" s="25"/>
      <c r="E198" s="128">
        <v>1250</v>
      </c>
      <c r="F198" s="131">
        <v>1250</v>
      </c>
      <c r="G198" s="18" t="s">
        <v>1052</v>
      </c>
      <c r="H198" s="129">
        <v>45880</v>
      </c>
      <c r="I198" s="128">
        <f>июл.25!I198+F198-E198</f>
        <v>-1250</v>
      </c>
    </row>
    <row r="199" spans="1:9" x14ac:dyDescent="0.25">
      <c r="A199" s="1"/>
      <c r="B199" s="16">
        <v>187</v>
      </c>
      <c r="C199" s="14"/>
      <c r="D199" s="25"/>
      <c r="E199" s="128">
        <v>1250</v>
      </c>
      <c r="F199" s="131"/>
      <c r="G199" s="18"/>
      <c r="H199" s="129"/>
      <c r="I199" s="128">
        <f>июл.25!I199+F199-E199</f>
        <v>0</v>
      </c>
    </row>
    <row r="200" spans="1:9" x14ac:dyDescent="0.25">
      <c r="A200" s="1"/>
      <c r="B200" s="16">
        <v>188</v>
      </c>
      <c r="C200" s="14"/>
      <c r="D200" s="25"/>
      <c r="E200" s="128">
        <v>1250</v>
      </c>
      <c r="F200" s="131"/>
      <c r="G200" s="18"/>
      <c r="H200" s="129"/>
      <c r="I200" s="128">
        <f>июл.25!I200+F200-E200</f>
        <v>-1250</v>
      </c>
    </row>
    <row r="201" spans="1:9" x14ac:dyDescent="0.25">
      <c r="A201" s="1"/>
      <c r="B201" s="16">
        <v>189</v>
      </c>
      <c r="C201" s="14"/>
      <c r="D201" s="25"/>
      <c r="E201" s="128">
        <v>1250</v>
      </c>
      <c r="F201" s="131"/>
      <c r="G201" s="18"/>
      <c r="H201" s="129"/>
      <c r="I201" s="128">
        <f>июл.25!I201+F201-E201</f>
        <v>-10000</v>
      </c>
    </row>
    <row r="202" spans="1:9" x14ac:dyDescent="0.25">
      <c r="A202" s="1"/>
      <c r="B202" s="16">
        <v>190</v>
      </c>
      <c r="C202" s="14"/>
      <c r="D202" s="25"/>
      <c r="E202" s="128">
        <v>1250</v>
      </c>
      <c r="F202" s="131">
        <v>2500</v>
      </c>
      <c r="G202" s="18" t="s">
        <v>1030</v>
      </c>
      <c r="H202" s="129">
        <v>45875</v>
      </c>
      <c r="I202" s="128">
        <f>июл.25!I202+F202-E202</f>
        <v>5000</v>
      </c>
    </row>
    <row r="203" spans="1:9" x14ac:dyDescent="0.25">
      <c r="A203" s="1"/>
      <c r="B203" s="16">
        <v>191</v>
      </c>
      <c r="C203" s="14"/>
      <c r="D203" s="25"/>
      <c r="E203" s="128">
        <v>1250</v>
      </c>
      <c r="F203" s="131">
        <v>1250</v>
      </c>
      <c r="G203" s="18" t="s">
        <v>1027</v>
      </c>
      <c r="H203" s="129">
        <v>45874</v>
      </c>
      <c r="I203" s="128">
        <f>июл.25!I203+F203-E203</f>
        <v>-1250</v>
      </c>
    </row>
    <row r="204" spans="1:9" x14ac:dyDescent="0.25">
      <c r="A204" s="1"/>
      <c r="B204" s="16">
        <v>192</v>
      </c>
      <c r="C204" s="14"/>
      <c r="D204" s="25"/>
      <c r="E204" s="128">
        <v>1250</v>
      </c>
      <c r="F204" s="131">
        <v>1250</v>
      </c>
      <c r="G204" s="18" t="s">
        <v>1028</v>
      </c>
      <c r="H204" s="129">
        <v>45874</v>
      </c>
      <c r="I204" s="128">
        <f>июл.25!I204+F204-E204</f>
        <v>-1250</v>
      </c>
    </row>
    <row r="205" spans="1:9" x14ac:dyDescent="0.25">
      <c r="A205" s="1"/>
      <c r="B205" s="16" t="s">
        <v>37</v>
      </c>
      <c r="C205" s="14"/>
      <c r="D205" s="25"/>
      <c r="E205" s="128">
        <v>1250</v>
      </c>
      <c r="F205" s="131"/>
      <c r="G205" s="18"/>
      <c r="H205" s="129"/>
      <c r="I205" s="128">
        <f>июл.25!I205+F205-E205</f>
        <v>-10000</v>
      </c>
    </row>
    <row r="206" spans="1:9" x14ac:dyDescent="0.25">
      <c r="A206" s="1"/>
      <c r="B206" s="16">
        <v>193</v>
      </c>
      <c r="C206" s="14"/>
      <c r="D206" s="25"/>
      <c r="E206" s="128">
        <v>1250</v>
      </c>
      <c r="F206" s="131">
        <v>1250</v>
      </c>
      <c r="G206" s="18" t="s">
        <v>1010</v>
      </c>
      <c r="H206" s="129">
        <v>45873</v>
      </c>
      <c r="I206" s="128">
        <f>июл.25!I206+F206-E206</f>
        <v>-1250</v>
      </c>
    </row>
    <row r="207" spans="1:9" x14ac:dyDescent="0.25">
      <c r="A207" s="1"/>
      <c r="B207" s="16">
        <v>194</v>
      </c>
      <c r="C207" s="66"/>
      <c r="D207" s="25"/>
      <c r="E207" s="128">
        <v>1250</v>
      </c>
      <c r="F207" s="131"/>
      <c r="G207" s="18"/>
      <c r="H207" s="129"/>
      <c r="I207" s="128">
        <f>июл.25!I207+F207-E207</f>
        <v>18750</v>
      </c>
    </row>
    <row r="208" spans="1:9" x14ac:dyDescent="0.25">
      <c r="A208" s="15"/>
      <c r="B208" s="16">
        <v>195</v>
      </c>
      <c r="C208" s="14"/>
      <c r="D208" s="25"/>
      <c r="E208" s="128">
        <v>1250</v>
      </c>
      <c r="F208" s="131">
        <v>1250</v>
      </c>
      <c r="G208" s="18" t="s">
        <v>1088</v>
      </c>
      <c r="H208" s="129">
        <v>45883</v>
      </c>
      <c r="I208" s="128">
        <f>июл.25!I208+F208-E208</f>
        <v>-1250</v>
      </c>
    </row>
    <row r="209" spans="1:10" x14ac:dyDescent="0.25">
      <c r="A209" s="1"/>
      <c r="B209" s="16">
        <v>196</v>
      </c>
      <c r="C209" s="45"/>
      <c r="D209" s="25"/>
      <c r="E209" s="128"/>
      <c r="F209" s="131"/>
      <c r="G209" s="18"/>
      <c r="H209" s="129"/>
      <c r="I209" s="128">
        <f>июл.25!I209+F209-E209</f>
        <v>0</v>
      </c>
    </row>
    <row r="210" spans="1:10" x14ac:dyDescent="0.25">
      <c r="A210" s="1"/>
      <c r="B210" s="16">
        <v>197</v>
      </c>
      <c r="C210" s="14"/>
      <c r="D210" s="25"/>
      <c r="E210" s="128">
        <v>1250</v>
      </c>
      <c r="F210" s="131">
        <v>1250</v>
      </c>
      <c r="G210" s="18" t="s">
        <v>1014</v>
      </c>
      <c r="H210" s="129">
        <v>45873</v>
      </c>
      <c r="I210" s="128">
        <f>июл.25!I210+F210-E210</f>
        <v>0</v>
      </c>
      <c r="J210" s="122"/>
    </row>
    <row r="211" spans="1:10" x14ac:dyDescent="0.25">
      <c r="A211" s="1"/>
      <c r="B211" s="16">
        <v>198</v>
      </c>
      <c r="C211" s="14"/>
      <c r="D211" s="25"/>
      <c r="E211" s="128">
        <v>1250</v>
      </c>
      <c r="F211" s="131"/>
      <c r="G211" s="18"/>
      <c r="H211" s="129"/>
      <c r="I211" s="128">
        <f>июл.25!I211+F211-E211</f>
        <v>-10000</v>
      </c>
    </row>
    <row r="212" spans="1:10" x14ac:dyDescent="0.25">
      <c r="A212" s="1"/>
      <c r="B212" s="16">
        <v>199</v>
      </c>
      <c r="C212" s="14"/>
      <c r="D212" s="25"/>
      <c r="E212" s="128">
        <v>1250</v>
      </c>
      <c r="F212" s="131">
        <v>1250</v>
      </c>
      <c r="G212" s="18" t="s">
        <v>1019</v>
      </c>
      <c r="H212" s="129">
        <v>45874</v>
      </c>
      <c r="I212" s="128">
        <f>июл.25!I212+F212-E212</f>
        <v>1250</v>
      </c>
    </row>
    <row r="213" spans="1:10" x14ac:dyDescent="0.25">
      <c r="A213" s="1"/>
      <c r="B213" s="16">
        <v>200</v>
      </c>
      <c r="C213" s="14"/>
      <c r="D213" s="25"/>
      <c r="E213" s="128">
        <v>1250</v>
      </c>
      <c r="F213" s="131">
        <v>1250</v>
      </c>
      <c r="G213" s="18" t="s">
        <v>1126</v>
      </c>
      <c r="H213" s="129">
        <v>45898</v>
      </c>
      <c r="I213" s="128">
        <f>июл.25!I213+F213-E213</f>
        <v>1250</v>
      </c>
    </row>
    <row r="214" spans="1:10" x14ac:dyDescent="0.25">
      <c r="A214" s="1"/>
      <c r="B214" s="16">
        <v>201</v>
      </c>
      <c r="C214" s="14"/>
      <c r="D214" s="25"/>
      <c r="E214" s="128">
        <v>1250</v>
      </c>
      <c r="F214" s="131"/>
      <c r="G214" s="18"/>
      <c r="H214" s="129"/>
      <c r="I214" s="128">
        <f>июл.25!I214+F214-E214</f>
        <v>-6250</v>
      </c>
    </row>
    <row r="215" spans="1:10" x14ac:dyDescent="0.25">
      <c r="A215" s="1"/>
      <c r="B215" s="16">
        <v>202</v>
      </c>
      <c r="C215" s="14"/>
      <c r="D215" s="25"/>
      <c r="E215" s="128">
        <v>1250</v>
      </c>
      <c r="F215" s="131">
        <v>2500</v>
      </c>
      <c r="G215" s="18" t="s">
        <v>1026</v>
      </c>
      <c r="H215" s="129">
        <v>45874</v>
      </c>
      <c r="I215" s="128">
        <f>июл.25!I215+F215-E215</f>
        <v>0</v>
      </c>
    </row>
    <row r="216" spans="1:10" x14ac:dyDescent="0.25">
      <c r="A216" s="1"/>
      <c r="B216" s="16">
        <v>203</v>
      </c>
      <c r="C216" s="14"/>
      <c r="D216" s="25"/>
      <c r="E216" s="128">
        <v>1250</v>
      </c>
      <c r="F216" s="131">
        <v>1200</v>
      </c>
      <c r="G216" s="18" t="s">
        <v>1076</v>
      </c>
      <c r="H216" s="129">
        <v>45881</v>
      </c>
      <c r="I216" s="128">
        <f>июл.25!I216+F216-E216</f>
        <v>-400</v>
      </c>
    </row>
    <row r="217" spans="1:10" x14ac:dyDescent="0.25">
      <c r="A217" s="1"/>
      <c r="B217" s="16">
        <v>204</v>
      </c>
      <c r="C217" s="14"/>
      <c r="D217" s="25"/>
      <c r="E217" s="128">
        <v>1250</v>
      </c>
      <c r="F217" s="131"/>
      <c r="G217" s="18"/>
      <c r="H217" s="129"/>
      <c r="I217" s="128">
        <f>июл.25!I217+F217-E217</f>
        <v>-10000</v>
      </c>
    </row>
    <row r="218" spans="1:10" x14ac:dyDescent="0.25">
      <c r="A218" s="1"/>
      <c r="B218" s="16">
        <v>205</v>
      </c>
      <c r="C218" s="14"/>
      <c r="D218" s="25"/>
      <c r="E218" s="128">
        <v>1250</v>
      </c>
      <c r="F218" s="131"/>
      <c r="G218" s="18"/>
      <c r="H218" s="129"/>
      <c r="I218" s="128">
        <f>июл.25!I218+F218-E218</f>
        <v>-2400</v>
      </c>
    </row>
    <row r="219" spans="1:10" x14ac:dyDescent="0.25">
      <c r="A219" s="1"/>
      <c r="B219" s="16">
        <v>206</v>
      </c>
      <c r="C219" s="14"/>
      <c r="D219" s="25"/>
      <c r="E219" s="128">
        <v>1250</v>
      </c>
      <c r="F219" s="131">
        <v>7500</v>
      </c>
      <c r="G219" s="18" t="s">
        <v>1066</v>
      </c>
      <c r="H219" s="129">
        <v>45880</v>
      </c>
      <c r="I219" s="128">
        <f>июл.25!I219+F219-E219</f>
        <v>-2500</v>
      </c>
    </row>
    <row r="220" spans="1:10" x14ac:dyDescent="0.25">
      <c r="A220" s="1"/>
      <c r="B220" s="16">
        <v>207</v>
      </c>
      <c r="C220" s="14"/>
      <c r="D220" s="25"/>
      <c r="E220" s="128">
        <v>1250</v>
      </c>
      <c r="F220" s="131"/>
      <c r="G220" s="18"/>
      <c r="H220" s="129"/>
      <c r="I220" s="128">
        <f>июл.25!I220+F220-E220</f>
        <v>-10000</v>
      </c>
    </row>
    <row r="221" spans="1:10" x14ac:dyDescent="0.25">
      <c r="A221" s="1"/>
      <c r="B221" s="16">
        <v>208</v>
      </c>
      <c r="C221" s="14"/>
      <c r="D221" s="25"/>
      <c r="E221" s="128">
        <v>1250</v>
      </c>
      <c r="F221" s="131">
        <v>1250</v>
      </c>
      <c r="G221" s="18" t="s">
        <v>1124</v>
      </c>
      <c r="H221" s="129">
        <v>45898</v>
      </c>
      <c r="I221" s="128">
        <f>июл.25!I221+F221-E221</f>
        <v>0</v>
      </c>
    </row>
    <row r="222" spans="1:10" x14ac:dyDescent="0.25">
      <c r="A222" s="1"/>
      <c r="B222" s="16">
        <v>209</v>
      </c>
      <c r="C222" s="14"/>
      <c r="D222" s="25"/>
      <c r="E222" s="128">
        <v>1250</v>
      </c>
      <c r="F222" s="131"/>
      <c r="G222" s="18"/>
      <c r="H222" s="129"/>
      <c r="I222" s="128">
        <f>июл.25!I222+F222-E222</f>
        <v>-5000</v>
      </c>
    </row>
    <row r="223" spans="1:10" x14ac:dyDescent="0.25">
      <c r="A223" s="25"/>
      <c r="B223" s="25" t="s">
        <v>25</v>
      </c>
      <c r="C223" s="45"/>
      <c r="D223" s="25"/>
      <c r="E223" s="128">
        <v>1250</v>
      </c>
      <c r="F223" s="131">
        <v>2500</v>
      </c>
      <c r="G223" s="18" t="s">
        <v>1100</v>
      </c>
      <c r="H223" s="129">
        <v>45887</v>
      </c>
      <c r="I223" s="128">
        <f>июл.25!I223+F223-E223</f>
        <v>-1200</v>
      </c>
    </row>
    <row r="224" spans="1:10" x14ac:dyDescent="0.25">
      <c r="A224" s="15"/>
      <c r="B224" s="16">
        <v>210</v>
      </c>
      <c r="C224" s="64"/>
      <c r="D224" s="25"/>
      <c r="E224" s="128">
        <v>1250</v>
      </c>
      <c r="F224" s="131"/>
      <c r="G224" s="18"/>
      <c r="H224" s="129"/>
      <c r="I224" s="128">
        <f>июл.25!I224+F224-E224</f>
        <v>-1250</v>
      </c>
    </row>
    <row r="225" spans="1:9" x14ac:dyDescent="0.25">
      <c r="A225" s="15"/>
      <c r="B225" s="16" t="s">
        <v>22</v>
      </c>
      <c r="C225" s="14"/>
      <c r="D225" s="25"/>
      <c r="E225" s="128">
        <v>1250</v>
      </c>
      <c r="F225" s="131">
        <v>15000</v>
      </c>
      <c r="G225" s="18" t="s">
        <v>1090</v>
      </c>
      <c r="H225" s="129">
        <v>45884</v>
      </c>
      <c r="I225" s="128">
        <f>июл.25!I225+F225-E225</f>
        <v>5000</v>
      </c>
    </row>
    <row r="226" spans="1:9" x14ac:dyDescent="0.25">
      <c r="A226" s="1"/>
      <c r="B226" s="16">
        <v>211</v>
      </c>
      <c r="C226" s="14"/>
      <c r="D226" s="25"/>
      <c r="E226" s="128">
        <v>1250</v>
      </c>
      <c r="F226" s="131">
        <v>1250</v>
      </c>
      <c r="G226" s="18" t="s">
        <v>1016</v>
      </c>
      <c r="H226" s="129">
        <v>45873</v>
      </c>
      <c r="I226" s="128">
        <f>июл.25!I226+F226-E226</f>
        <v>-1250</v>
      </c>
    </row>
    <row r="227" spans="1:9" x14ac:dyDescent="0.25">
      <c r="A227" s="1"/>
      <c r="B227" s="16">
        <v>212</v>
      </c>
      <c r="C227" s="14"/>
      <c r="D227" s="25"/>
      <c r="E227" s="128">
        <v>1250</v>
      </c>
      <c r="F227" s="131">
        <v>1250</v>
      </c>
      <c r="G227" s="18" t="s">
        <v>1104</v>
      </c>
      <c r="H227" s="129">
        <v>45889</v>
      </c>
      <c r="I227" s="128">
        <f>июл.25!I227+F227-E227</f>
        <v>0</v>
      </c>
    </row>
    <row r="228" spans="1:9" x14ac:dyDescent="0.25">
      <c r="A228" s="1"/>
      <c r="B228" s="16">
        <v>213</v>
      </c>
      <c r="C228" s="14"/>
      <c r="D228" s="25"/>
      <c r="E228" s="128">
        <v>1250</v>
      </c>
      <c r="F228" s="131"/>
      <c r="G228" s="18"/>
      <c r="H228" s="129"/>
      <c r="I228" s="128">
        <f>июл.25!I228+F228-E228</f>
        <v>11200</v>
      </c>
    </row>
    <row r="229" spans="1:9" x14ac:dyDescent="0.25">
      <c r="A229" s="1"/>
      <c r="B229" s="16">
        <v>214</v>
      </c>
      <c r="C229" s="14"/>
      <c r="D229" s="25"/>
      <c r="E229" s="128">
        <v>1250</v>
      </c>
      <c r="F229" s="131"/>
      <c r="G229" s="18"/>
      <c r="H229" s="129"/>
      <c r="I229" s="128">
        <f>июл.25!I229+F229-E229</f>
        <v>-7500</v>
      </c>
    </row>
    <row r="230" spans="1:9" x14ac:dyDescent="0.25">
      <c r="A230" s="1"/>
      <c r="B230" s="16">
        <v>215</v>
      </c>
      <c r="C230" s="14"/>
      <c r="D230" s="25"/>
      <c r="E230" s="128">
        <v>1250</v>
      </c>
      <c r="F230" s="131"/>
      <c r="G230" s="18"/>
      <c r="H230" s="129"/>
      <c r="I230" s="128">
        <f>июл.25!I230+F230-E230</f>
        <v>0</v>
      </c>
    </row>
    <row r="231" spans="1:9" x14ac:dyDescent="0.25">
      <c r="A231" s="1"/>
      <c r="B231" s="16">
        <v>216</v>
      </c>
      <c r="C231" s="14"/>
      <c r="D231" s="25"/>
      <c r="E231" s="128">
        <v>1250</v>
      </c>
      <c r="F231" s="25"/>
      <c r="G231" s="18"/>
      <c r="H231" s="25"/>
      <c r="I231" s="128">
        <f>июл.25!I231+[1]авг.25!H232-E231</f>
        <v>1250</v>
      </c>
    </row>
    <row r="232" spans="1:9" x14ac:dyDescent="0.25">
      <c r="A232" s="1"/>
      <c r="B232" s="16" t="s">
        <v>21</v>
      </c>
      <c r="C232" s="14"/>
      <c r="D232" s="25"/>
      <c r="E232" s="128">
        <v>1250</v>
      </c>
      <c r="F232" s="131">
        <v>2500</v>
      </c>
      <c r="G232" s="18" t="s">
        <v>1041</v>
      </c>
      <c r="H232" s="129">
        <v>45877</v>
      </c>
      <c r="I232" s="128">
        <f>июл.25!I232+F232-E232</f>
        <v>-1250</v>
      </c>
    </row>
    <row r="233" spans="1:9" x14ac:dyDescent="0.25">
      <c r="A233" s="1"/>
      <c r="B233" s="16">
        <v>217</v>
      </c>
      <c r="C233" s="14"/>
      <c r="D233" s="25"/>
      <c r="E233" s="128">
        <v>1250</v>
      </c>
      <c r="F233" s="131"/>
      <c r="G233" s="18"/>
      <c r="H233" s="129"/>
      <c r="I233" s="128">
        <f>июл.25!I233+F233-E233</f>
        <v>-5000</v>
      </c>
    </row>
    <row r="234" spans="1:9" x14ac:dyDescent="0.25">
      <c r="A234" s="1"/>
      <c r="B234" s="16" t="s">
        <v>32</v>
      </c>
      <c r="C234" s="14"/>
      <c r="D234" s="25"/>
      <c r="E234" s="128">
        <v>1250</v>
      </c>
      <c r="F234" s="131"/>
      <c r="G234" s="18"/>
      <c r="H234" s="129"/>
      <c r="I234" s="128">
        <f>июл.25!I234+F234-E234</f>
        <v>-1250</v>
      </c>
    </row>
    <row r="235" spans="1:9" x14ac:dyDescent="0.25">
      <c r="A235" s="1"/>
      <c r="B235" s="16">
        <v>218</v>
      </c>
      <c r="C235" s="14"/>
      <c r="D235" s="25"/>
      <c r="E235" s="128">
        <v>1250</v>
      </c>
      <c r="F235" s="131"/>
      <c r="G235" s="18"/>
      <c r="H235" s="129"/>
      <c r="I235" s="128">
        <f>июл.25!I235+F235-E235</f>
        <v>0</v>
      </c>
    </row>
    <row r="236" spans="1:9" x14ac:dyDescent="0.25">
      <c r="A236" s="1"/>
      <c r="B236" s="16">
        <v>219</v>
      </c>
      <c r="C236" s="14"/>
      <c r="D236" s="25"/>
      <c r="E236" s="128">
        <v>1250</v>
      </c>
      <c r="F236" s="131"/>
      <c r="G236" s="18"/>
      <c r="H236" s="129"/>
      <c r="I236" s="128">
        <f>июл.25!I236+F236-E236</f>
        <v>-10000</v>
      </c>
    </row>
    <row r="237" spans="1:9" x14ac:dyDescent="0.25">
      <c r="A237" s="1"/>
      <c r="B237" s="16">
        <v>220</v>
      </c>
      <c r="C237" s="14"/>
      <c r="D237" s="25"/>
      <c r="E237" s="128">
        <v>1250</v>
      </c>
      <c r="F237" s="131"/>
      <c r="G237" s="18"/>
      <c r="H237" s="129"/>
      <c r="I237" s="128">
        <f>июл.25!I237+F237-E237</f>
        <v>11250</v>
      </c>
    </row>
    <row r="238" spans="1:9" x14ac:dyDescent="0.25">
      <c r="A238" s="1"/>
      <c r="B238" s="16">
        <v>221</v>
      </c>
      <c r="C238" s="14"/>
      <c r="D238" s="25"/>
      <c r="E238" s="128">
        <v>1250</v>
      </c>
      <c r="F238" s="131"/>
      <c r="G238" s="18"/>
      <c r="H238" s="129"/>
      <c r="I238" s="128">
        <f>июл.25!I238+F238-E238</f>
        <v>11000</v>
      </c>
    </row>
    <row r="239" spans="1:9" x14ac:dyDescent="0.25">
      <c r="A239" s="1"/>
      <c r="B239" s="16">
        <v>222</v>
      </c>
      <c r="C239" s="14"/>
      <c r="D239" s="25"/>
      <c r="E239" s="128">
        <v>1250</v>
      </c>
      <c r="F239" s="131"/>
      <c r="G239" s="18"/>
      <c r="H239" s="129"/>
      <c r="I239" s="128">
        <f>июл.25!I239+F239-E239</f>
        <v>-10000</v>
      </c>
    </row>
    <row r="240" spans="1:9" x14ac:dyDescent="0.25">
      <c r="A240" s="1"/>
      <c r="B240" s="16">
        <v>223</v>
      </c>
      <c r="C240" s="14"/>
      <c r="D240" s="25"/>
      <c r="E240" s="128">
        <v>1250</v>
      </c>
      <c r="F240" s="131"/>
      <c r="G240" s="18"/>
      <c r="H240" s="129"/>
      <c r="I240" s="128">
        <f>июл.25!I240+F240-E240</f>
        <v>-10000</v>
      </c>
    </row>
    <row r="241" spans="1:9" x14ac:dyDescent="0.25">
      <c r="A241" s="1"/>
      <c r="B241" s="16">
        <v>224</v>
      </c>
      <c r="C241" s="14"/>
      <c r="D241" s="25"/>
      <c r="E241" s="128">
        <v>1250</v>
      </c>
      <c r="F241" s="131"/>
      <c r="G241" s="18"/>
      <c r="H241" s="129"/>
      <c r="I241" s="128">
        <f>июл.25!I241+F241-E241</f>
        <v>-10000</v>
      </c>
    </row>
    <row r="242" spans="1:9" x14ac:dyDescent="0.25">
      <c r="A242" s="1"/>
      <c r="B242" s="16">
        <v>225</v>
      </c>
      <c r="C242" s="14"/>
      <c r="D242" s="25"/>
      <c r="E242" s="128">
        <v>1250</v>
      </c>
      <c r="F242" s="131">
        <v>1250</v>
      </c>
      <c r="G242" s="18" t="s">
        <v>1079</v>
      </c>
      <c r="H242" s="129">
        <v>45881</v>
      </c>
      <c r="I242" s="128">
        <f>июл.25!I242+F242-E242</f>
        <v>0</v>
      </c>
    </row>
    <row r="243" spans="1:9" x14ac:dyDescent="0.25">
      <c r="A243" s="1"/>
      <c r="B243" s="16">
        <v>226</v>
      </c>
      <c r="C243" s="14"/>
      <c r="D243" s="25"/>
      <c r="E243" s="128">
        <v>1250</v>
      </c>
      <c r="F243" s="131"/>
      <c r="G243" s="18"/>
      <c r="H243" s="129"/>
      <c r="I243" s="128">
        <f>июл.25!I243+F243-E243</f>
        <v>5000</v>
      </c>
    </row>
    <row r="244" spans="1:9" x14ac:dyDescent="0.25">
      <c r="A244" s="1"/>
      <c r="B244" s="16">
        <v>227</v>
      </c>
      <c r="C244" s="14"/>
      <c r="D244" s="25"/>
      <c r="E244" s="128">
        <v>1250</v>
      </c>
      <c r="F244" s="131"/>
      <c r="G244" s="18"/>
      <c r="H244" s="129"/>
      <c r="I244" s="128">
        <f>июл.25!I244+F244-E244</f>
        <v>-10000</v>
      </c>
    </row>
    <row r="245" spans="1:9" x14ac:dyDescent="0.25">
      <c r="A245" s="1"/>
      <c r="B245" s="16">
        <v>228</v>
      </c>
      <c r="C245" s="14"/>
      <c r="D245" s="25"/>
      <c r="E245" s="128">
        <v>1250</v>
      </c>
      <c r="F245" s="131"/>
      <c r="G245" s="18"/>
      <c r="H245" s="129"/>
      <c r="I245" s="128">
        <f>июл.25!I245+F245-E245</f>
        <v>-10000</v>
      </c>
    </row>
    <row r="246" spans="1:9" x14ac:dyDescent="0.25">
      <c r="A246" s="1"/>
      <c r="B246" s="16">
        <v>229</v>
      </c>
      <c r="C246" s="14"/>
      <c r="D246" s="25"/>
      <c r="E246" s="128">
        <v>1250</v>
      </c>
      <c r="F246" s="131"/>
      <c r="G246" s="18"/>
      <c r="H246" s="129"/>
      <c r="I246" s="128">
        <f>июл.25!I246+F246-E246</f>
        <v>-5000</v>
      </c>
    </row>
    <row r="247" spans="1:9" x14ac:dyDescent="0.25">
      <c r="A247" s="1"/>
      <c r="B247" s="16">
        <v>230</v>
      </c>
      <c r="C247" s="14"/>
      <c r="D247" s="25"/>
      <c r="E247" s="128">
        <v>1250</v>
      </c>
      <c r="F247" s="131"/>
      <c r="G247" s="18"/>
      <c r="H247" s="129"/>
      <c r="I247" s="128">
        <f>июл.25!I247+F247-E247</f>
        <v>-10000</v>
      </c>
    </row>
    <row r="248" spans="1:9" x14ac:dyDescent="0.25">
      <c r="A248" s="1"/>
      <c r="B248" s="16">
        <v>231</v>
      </c>
      <c r="C248" s="14"/>
      <c r="D248" s="25"/>
      <c r="E248" s="128">
        <v>1250</v>
      </c>
      <c r="F248" s="131"/>
      <c r="G248" s="18"/>
      <c r="H248" s="129"/>
      <c r="I248" s="128">
        <f>июл.25!I248+F248-E248</f>
        <v>-2500</v>
      </c>
    </row>
    <row r="249" spans="1:9" x14ac:dyDescent="0.25">
      <c r="A249" s="1"/>
      <c r="B249" s="16">
        <v>232</v>
      </c>
      <c r="C249" s="14"/>
      <c r="D249" s="25"/>
      <c r="E249" s="128">
        <v>1250</v>
      </c>
      <c r="F249" s="131">
        <v>6250</v>
      </c>
      <c r="G249" s="18" t="s">
        <v>1039</v>
      </c>
      <c r="H249" s="129">
        <v>45876</v>
      </c>
      <c r="I249" s="128">
        <f>июл.25!I249+F249-E249</f>
        <v>0</v>
      </c>
    </row>
    <row r="250" spans="1:9" x14ac:dyDescent="0.25">
      <c r="A250" s="1"/>
      <c r="B250" s="16">
        <v>233</v>
      </c>
      <c r="C250" s="64"/>
      <c r="D250" s="25"/>
      <c r="E250" s="128">
        <v>1250</v>
      </c>
      <c r="F250" s="131">
        <v>1250</v>
      </c>
      <c r="G250" s="18" t="s">
        <v>1068</v>
      </c>
      <c r="H250" s="129">
        <v>45880</v>
      </c>
      <c r="I250" s="128">
        <f>июл.25!I250+F250-E250</f>
        <v>0</v>
      </c>
    </row>
    <row r="251" spans="1:9" x14ac:dyDescent="0.25">
      <c r="A251" s="15"/>
      <c r="B251" s="16">
        <v>234</v>
      </c>
      <c r="C251" s="14"/>
      <c r="D251" s="25"/>
      <c r="E251" s="128">
        <v>1250</v>
      </c>
      <c r="F251" s="131">
        <v>1250</v>
      </c>
      <c r="G251" s="18" t="s">
        <v>1035</v>
      </c>
      <c r="H251" s="129">
        <v>45876</v>
      </c>
      <c r="I251" s="128">
        <f>июл.25!I251+F251-E251</f>
        <v>0</v>
      </c>
    </row>
    <row r="252" spans="1:9" x14ac:dyDescent="0.25">
      <c r="A252" s="1"/>
      <c r="B252" s="16">
        <v>235</v>
      </c>
      <c r="C252" s="14"/>
      <c r="D252" s="25"/>
      <c r="E252" s="128">
        <v>1250</v>
      </c>
      <c r="F252" s="131"/>
      <c r="G252" s="18"/>
      <c r="H252" s="129"/>
      <c r="I252" s="128">
        <f>июл.25!I252+F252-E252</f>
        <v>-10000</v>
      </c>
    </row>
    <row r="253" spans="1:9" x14ac:dyDescent="0.25">
      <c r="A253" s="1"/>
      <c r="B253" s="16">
        <v>236</v>
      </c>
      <c r="C253" s="14"/>
      <c r="D253" s="25"/>
      <c r="E253" s="128">
        <v>1250</v>
      </c>
      <c r="F253" s="131"/>
      <c r="G253" s="18"/>
      <c r="H253" s="129"/>
      <c r="I253" s="128">
        <f>июл.25!I253+F253-E253</f>
        <v>-5500</v>
      </c>
    </row>
    <row r="254" spans="1:9" x14ac:dyDescent="0.25">
      <c r="A254" s="1"/>
      <c r="B254" s="16">
        <v>237</v>
      </c>
      <c r="C254" s="14"/>
      <c r="D254" s="25"/>
      <c r="E254" s="128">
        <v>1250</v>
      </c>
      <c r="F254" s="131">
        <f>1250+1250+1250</f>
        <v>3750</v>
      </c>
      <c r="G254" s="18" t="s">
        <v>1099</v>
      </c>
      <c r="H254" s="129" t="s">
        <v>1098</v>
      </c>
      <c r="I254" s="128">
        <f>июл.25!I254+F254-E254</f>
        <v>-3750</v>
      </c>
    </row>
    <row r="255" spans="1:9" x14ac:dyDescent="0.25">
      <c r="A255" s="1"/>
      <c r="B255" s="16">
        <v>238</v>
      </c>
      <c r="C255" s="14"/>
      <c r="D255" s="25"/>
      <c r="E255" s="128">
        <v>1250</v>
      </c>
      <c r="F255" s="131"/>
      <c r="G255" s="18"/>
      <c r="H255" s="129"/>
      <c r="I255" s="128">
        <f>июл.25!I255+F255-E255</f>
        <v>-2500</v>
      </c>
    </row>
    <row r="256" spans="1:9" x14ac:dyDescent="0.25">
      <c r="A256" s="1"/>
      <c r="B256" s="16">
        <v>239</v>
      </c>
      <c r="C256" s="14"/>
      <c r="D256" s="25"/>
      <c r="E256" s="128">
        <v>1250</v>
      </c>
      <c r="F256" s="131"/>
      <c r="G256" s="18"/>
      <c r="H256" s="129"/>
      <c r="I256" s="128">
        <f>июл.25!I256+F256-E256</f>
        <v>0</v>
      </c>
    </row>
    <row r="257" spans="1:10" x14ac:dyDescent="0.25">
      <c r="A257" s="1"/>
      <c r="B257" s="16">
        <v>240</v>
      </c>
      <c r="C257" s="14"/>
      <c r="D257" s="25"/>
      <c r="E257" s="128">
        <v>1250</v>
      </c>
      <c r="F257" s="131">
        <v>2500</v>
      </c>
      <c r="G257" s="18" t="s">
        <v>1067</v>
      </c>
      <c r="H257" s="129">
        <v>45880</v>
      </c>
      <c r="I257" s="128">
        <f>июл.25!I257+F257-E257</f>
        <v>2500</v>
      </c>
    </row>
    <row r="258" spans="1:10" x14ac:dyDescent="0.25">
      <c r="A258" s="1"/>
      <c r="B258" s="16">
        <v>241</v>
      </c>
      <c r="C258" s="14"/>
      <c r="D258" s="25"/>
      <c r="E258" s="128"/>
      <c r="F258" s="131"/>
      <c r="G258" s="18"/>
      <c r="H258" s="129"/>
      <c r="I258" s="128">
        <f>июл.25!I258+F258-E258</f>
        <v>0</v>
      </c>
    </row>
    <row r="259" spans="1:10" x14ac:dyDescent="0.25">
      <c r="A259" s="1"/>
      <c r="B259" s="16">
        <v>242</v>
      </c>
      <c r="C259" s="14"/>
      <c r="D259" s="25"/>
      <c r="E259" s="128">
        <v>1250</v>
      </c>
      <c r="F259" s="131"/>
      <c r="G259" s="18"/>
      <c r="H259" s="129"/>
      <c r="I259" s="128">
        <f>июл.25!I259+F259-E259</f>
        <v>-10000</v>
      </c>
    </row>
    <row r="260" spans="1:10" x14ac:dyDescent="0.25">
      <c r="A260" s="1"/>
      <c r="B260" s="16">
        <v>243</v>
      </c>
      <c r="C260" s="14"/>
      <c r="D260" s="25"/>
      <c r="E260" s="128">
        <v>1250</v>
      </c>
      <c r="F260" s="131"/>
      <c r="G260" s="18"/>
      <c r="H260" s="129"/>
      <c r="I260" s="128">
        <f>июл.25!I260+F260-E260</f>
        <v>-10000</v>
      </c>
    </row>
    <row r="261" spans="1:10" x14ac:dyDescent="0.25">
      <c r="A261" s="1"/>
      <c r="B261" s="16">
        <v>244</v>
      </c>
      <c r="C261" s="14"/>
      <c r="D261" s="25"/>
      <c r="E261" s="128">
        <v>1250</v>
      </c>
      <c r="F261" s="131">
        <v>38750</v>
      </c>
      <c r="G261" s="18" t="s">
        <v>1070</v>
      </c>
      <c r="H261" s="129">
        <v>45880</v>
      </c>
      <c r="I261" s="128">
        <f>июл.25!I261+F261-E261</f>
        <v>28750</v>
      </c>
    </row>
    <row r="262" spans="1:10" x14ac:dyDescent="0.25">
      <c r="A262" s="1"/>
      <c r="B262" s="16">
        <v>245</v>
      </c>
      <c r="C262" s="14"/>
      <c r="D262" s="25"/>
      <c r="E262" s="128">
        <v>1250</v>
      </c>
      <c r="F262" s="131"/>
      <c r="G262" s="18"/>
      <c r="H262" s="129"/>
      <c r="I262" s="128">
        <f>июл.25!I262+F262-E262</f>
        <v>-10000</v>
      </c>
      <c r="J262" s="122"/>
    </row>
    <row r="263" spans="1:10" x14ac:dyDescent="0.25">
      <c r="A263" s="1"/>
      <c r="B263" s="16">
        <v>246</v>
      </c>
      <c r="C263" s="14"/>
      <c r="D263" s="25"/>
      <c r="E263" s="128">
        <v>1250</v>
      </c>
      <c r="F263" s="131">
        <v>1250</v>
      </c>
      <c r="G263" s="18" t="s">
        <v>1071</v>
      </c>
      <c r="H263" s="129">
        <v>45880</v>
      </c>
      <c r="I263" s="128">
        <f>июл.25!I263+F263-E263</f>
        <v>0</v>
      </c>
    </row>
    <row r="264" spans="1:10" x14ac:dyDescent="0.25">
      <c r="A264" s="1"/>
      <c r="B264" s="16">
        <v>247</v>
      </c>
      <c r="C264" s="14"/>
      <c r="D264" s="25"/>
      <c r="E264" s="128">
        <v>1250</v>
      </c>
      <c r="F264" s="132">
        <v>1250</v>
      </c>
      <c r="G264" s="130">
        <v>387308</v>
      </c>
      <c r="H264" s="129">
        <v>45870</v>
      </c>
      <c r="I264" s="128">
        <f>июл.25!I264+F264-E264</f>
        <v>0</v>
      </c>
    </row>
    <row r="265" spans="1:10" x14ac:dyDescent="0.25">
      <c r="A265" s="1"/>
      <c r="B265" s="16">
        <v>248</v>
      </c>
      <c r="C265" s="14"/>
      <c r="D265" s="25"/>
      <c r="E265" s="128">
        <v>1250</v>
      </c>
      <c r="F265" s="131">
        <v>1250</v>
      </c>
      <c r="G265" s="18">
        <v>315576</v>
      </c>
      <c r="H265" s="129">
        <v>45879</v>
      </c>
      <c r="I265" s="128">
        <f>июл.25!I265+F265-E265</f>
        <v>-1250</v>
      </c>
    </row>
    <row r="266" spans="1:10" x14ac:dyDescent="0.25">
      <c r="A266" s="1"/>
      <c r="B266" s="16">
        <v>249</v>
      </c>
      <c r="C266" s="14"/>
      <c r="D266" s="25"/>
      <c r="E266" s="128">
        <v>1250</v>
      </c>
      <c r="F266" s="131">
        <v>1250</v>
      </c>
      <c r="G266" s="18" t="s">
        <v>1106</v>
      </c>
      <c r="H266" s="129">
        <v>45879</v>
      </c>
      <c r="I266" s="128">
        <f>июл.25!I266+F266-E266</f>
        <v>-1250</v>
      </c>
    </row>
    <row r="267" spans="1:10" x14ac:dyDescent="0.25">
      <c r="A267" s="1"/>
      <c r="B267" s="16">
        <v>250</v>
      </c>
      <c r="C267" s="14"/>
      <c r="D267" s="25"/>
      <c r="E267" s="128">
        <v>1250</v>
      </c>
      <c r="F267" s="131">
        <v>8750</v>
      </c>
      <c r="G267" s="18" t="s">
        <v>1050</v>
      </c>
      <c r="H267" s="129">
        <v>45877</v>
      </c>
      <c r="I267" s="128">
        <f>июл.25!I267+F267-E267</f>
        <v>-1250</v>
      </c>
      <c r="J267" s="99"/>
    </row>
    <row r="268" spans="1:10" x14ac:dyDescent="0.25">
      <c r="A268" s="1"/>
      <c r="B268" s="16" t="s">
        <v>36</v>
      </c>
      <c r="C268" s="64"/>
      <c r="D268" s="25"/>
      <c r="E268" s="128">
        <v>1250</v>
      </c>
      <c r="F268" s="131"/>
      <c r="G268" s="18"/>
      <c r="H268" s="129"/>
      <c r="I268" s="128">
        <f>июл.25!I268+F268-E268</f>
        <v>-8750</v>
      </c>
      <c r="J268" s="99"/>
    </row>
    <row r="269" spans="1:10" x14ac:dyDescent="0.25">
      <c r="A269" s="1"/>
      <c r="B269" s="16">
        <v>251</v>
      </c>
      <c r="C269" s="64"/>
      <c r="D269" s="25"/>
      <c r="E269" s="128">
        <v>1250</v>
      </c>
      <c r="F269" s="131">
        <v>1250</v>
      </c>
      <c r="G269" s="18" t="s">
        <v>1113</v>
      </c>
      <c r="H269" s="129">
        <v>45890</v>
      </c>
      <c r="I269" s="128">
        <f>июл.25!I269+F269-E269</f>
        <v>0</v>
      </c>
    </row>
    <row r="270" spans="1:10" x14ac:dyDescent="0.25">
      <c r="A270" s="15"/>
      <c r="B270" s="16">
        <v>252</v>
      </c>
      <c r="C270" s="14"/>
      <c r="D270" s="25"/>
      <c r="E270" s="128">
        <v>1250</v>
      </c>
      <c r="F270" s="131">
        <v>1250</v>
      </c>
      <c r="G270" s="18" t="s">
        <v>1046</v>
      </c>
      <c r="H270" s="129">
        <v>45877</v>
      </c>
      <c r="I270" s="128">
        <f>июл.25!I270+F270-E270</f>
        <v>-1075</v>
      </c>
    </row>
    <row r="271" spans="1:10" x14ac:dyDescent="0.25">
      <c r="A271" s="1"/>
      <c r="B271" s="16">
        <v>253</v>
      </c>
      <c r="C271" s="14"/>
      <c r="D271" s="25"/>
      <c r="E271" s="128">
        <v>1250</v>
      </c>
      <c r="F271" s="131"/>
      <c r="G271" s="18"/>
      <c r="H271" s="129"/>
      <c r="I271" s="128">
        <f>июл.25!I271+F271-E271</f>
        <v>5000</v>
      </c>
    </row>
    <row r="272" spans="1:10" x14ac:dyDescent="0.25">
      <c r="A272" s="1"/>
      <c r="B272" s="16">
        <v>254</v>
      </c>
      <c r="C272" s="14"/>
      <c r="D272" s="25"/>
      <c r="E272" s="128">
        <v>1250</v>
      </c>
      <c r="F272" s="131"/>
      <c r="G272" s="18"/>
      <c r="H272" s="129"/>
      <c r="I272" s="128">
        <f>июл.25!I272+F272-E272</f>
        <v>-2900</v>
      </c>
    </row>
    <row r="273" spans="1:10" x14ac:dyDescent="0.25">
      <c r="A273" s="1"/>
      <c r="B273" s="16">
        <v>255</v>
      </c>
      <c r="C273" s="14"/>
      <c r="D273" s="25"/>
      <c r="E273" s="128">
        <v>1250</v>
      </c>
      <c r="F273" s="131">
        <v>1250</v>
      </c>
      <c r="G273" s="18" t="s">
        <v>1087</v>
      </c>
      <c r="H273" s="129">
        <v>45883</v>
      </c>
      <c r="I273" s="128">
        <f>июл.25!I273+F273-E273</f>
        <v>0</v>
      </c>
    </row>
    <row r="274" spans="1:10" x14ac:dyDescent="0.25">
      <c r="A274" s="1"/>
      <c r="B274" s="16">
        <v>256</v>
      </c>
      <c r="C274" s="14"/>
      <c r="D274" s="25"/>
      <c r="E274" s="128">
        <v>1250</v>
      </c>
      <c r="F274" s="131">
        <v>1250</v>
      </c>
      <c r="G274" s="18" t="s">
        <v>1102</v>
      </c>
      <c r="H274" s="129">
        <v>45888</v>
      </c>
      <c r="I274" s="128">
        <f>июл.25!I274+F274-E274</f>
        <v>-1250</v>
      </c>
      <c r="J274" s="122"/>
    </row>
    <row r="275" spans="1:10" x14ac:dyDescent="0.25">
      <c r="A275" s="15"/>
      <c r="B275" s="16">
        <v>257</v>
      </c>
      <c r="C275" s="14"/>
      <c r="D275" s="25"/>
      <c r="E275" s="128">
        <v>1250</v>
      </c>
      <c r="F275" s="131"/>
      <c r="G275" s="18"/>
      <c r="H275" s="129"/>
      <c r="I275" s="128">
        <f>июл.25!I275+F275-E275</f>
        <v>-1250</v>
      </c>
    </row>
    <row r="276" spans="1:10" x14ac:dyDescent="0.25">
      <c r="A276" s="1"/>
      <c r="B276" s="16">
        <v>258</v>
      </c>
      <c r="C276" s="14"/>
      <c r="D276" s="25"/>
      <c r="E276" s="128">
        <v>1250</v>
      </c>
      <c r="F276" s="131"/>
      <c r="G276" s="18"/>
      <c r="H276" s="129"/>
      <c r="I276" s="128">
        <f>июл.25!I276+F276-E276</f>
        <v>1250</v>
      </c>
    </row>
    <row r="277" spans="1:10" x14ac:dyDescent="0.25">
      <c r="A277" s="1"/>
      <c r="B277" s="16">
        <v>259</v>
      </c>
      <c r="C277" s="14"/>
      <c r="D277" s="25"/>
      <c r="E277" s="128">
        <v>1250</v>
      </c>
      <c r="F277" s="131"/>
      <c r="G277" s="18"/>
      <c r="H277" s="129"/>
      <c r="I277" s="128">
        <f>июл.25!I277+F277-E277</f>
        <v>-10000</v>
      </c>
    </row>
    <row r="278" spans="1:10" x14ac:dyDescent="0.25">
      <c r="A278" s="1"/>
      <c r="B278" s="16">
        <v>260</v>
      </c>
      <c r="C278" s="14"/>
      <c r="D278" s="25"/>
      <c r="E278" s="128">
        <v>1250</v>
      </c>
      <c r="F278" s="131"/>
      <c r="G278" s="18"/>
      <c r="H278" s="129"/>
      <c r="I278" s="128">
        <f>июл.25!I278+F278-E278</f>
        <v>1250</v>
      </c>
    </row>
    <row r="279" spans="1:10" x14ac:dyDescent="0.25">
      <c r="A279" s="1"/>
      <c r="B279" s="16">
        <v>261</v>
      </c>
      <c r="C279" s="64"/>
      <c r="D279" s="25"/>
      <c r="E279" s="128">
        <v>1250</v>
      </c>
      <c r="F279" s="131">
        <v>3000</v>
      </c>
      <c r="G279" s="18" t="s">
        <v>1078</v>
      </c>
      <c r="H279" s="129">
        <v>45881</v>
      </c>
      <c r="I279" s="128">
        <f>июл.25!I279+F279-E279</f>
        <v>16000</v>
      </c>
    </row>
    <row r="280" spans="1:10" x14ac:dyDescent="0.25">
      <c r="A280" s="15"/>
      <c r="B280" s="16">
        <v>262</v>
      </c>
      <c r="C280" s="45"/>
      <c r="D280" s="25"/>
      <c r="E280" s="128">
        <v>1250</v>
      </c>
      <c r="F280" s="131"/>
      <c r="G280" s="18"/>
      <c r="H280" s="129"/>
      <c r="I280" s="128">
        <f>июл.25!I280+F280-E280</f>
        <v>-2500</v>
      </c>
    </row>
    <row r="281" spans="1:10" x14ac:dyDescent="0.25">
      <c r="A281" s="1"/>
      <c r="B281" s="16">
        <v>263</v>
      </c>
      <c r="C281" s="14"/>
      <c r="D281" s="25"/>
      <c r="E281" s="128"/>
      <c r="F281" s="131"/>
      <c r="G281" s="18"/>
      <c r="H281" s="129"/>
      <c r="I281" s="128">
        <f>июл.25!I281+F281-E281</f>
        <v>0</v>
      </c>
    </row>
    <row r="282" spans="1:10" x14ac:dyDescent="0.25">
      <c r="A282" s="1"/>
      <c r="B282" s="16">
        <v>264</v>
      </c>
      <c r="C282" s="14"/>
      <c r="D282" s="25"/>
      <c r="E282" s="128">
        <v>1250</v>
      </c>
      <c r="F282" s="132">
        <v>2500</v>
      </c>
      <c r="G282" s="130">
        <v>878858</v>
      </c>
      <c r="H282" s="129">
        <v>45882</v>
      </c>
      <c r="I282" s="128">
        <f>июл.25!I282+F282-E282</f>
        <v>-1250</v>
      </c>
    </row>
    <row r="283" spans="1:10" x14ac:dyDescent="0.25">
      <c r="A283" s="1"/>
      <c r="B283" s="16">
        <v>265</v>
      </c>
      <c r="C283" s="14"/>
      <c r="D283" s="25"/>
      <c r="E283" s="128">
        <v>1250</v>
      </c>
      <c r="F283" s="131"/>
      <c r="G283" s="18"/>
      <c r="H283" s="129"/>
      <c r="I283" s="128">
        <f>июл.25!I283+F283-E283</f>
        <v>-5000</v>
      </c>
    </row>
    <row r="284" spans="1:10" x14ac:dyDescent="0.25">
      <c r="A284" s="1"/>
      <c r="B284" s="16">
        <v>266</v>
      </c>
      <c r="C284" s="14"/>
      <c r="D284" s="25"/>
      <c r="E284" s="128">
        <v>1250</v>
      </c>
      <c r="F284" s="131"/>
      <c r="G284" s="18"/>
      <c r="H284" s="129"/>
      <c r="I284" s="128">
        <f>июл.25!I284+F284-E284</f>
        <v>-10000</v>
      </c>
    </row>
    <row r="285" spans="1:10" x14ac:dyDescent="0.25">
      <c r="A285" s="1"/>
      <c r="B285" s="16">
        <v>267</v>
      </c>
      <c r="C285" s="14"/>
      <c r="D285" s="25"/>
      <c r="E285" s="128">
        <v>1250</v>
      </c>
      <c r="F285" s="131"/>
      <c r="G285" s="18"/>
      <c r="H285" s="129"/>
      <c r="I285" s="128">
        <f>июл.25!I285+F285-E285</f>
        <v>-10000</v>
      </c>
    </row>
    <row r="286" spans="1:10" x14ac:dyDescent="0.25">
      <c r="A286" s="1"/>
      <c r="B286" s="16">
        <v>268</v>
      </c>
      <c r="C286" s="14"/>
      <c r="D286" s="25"/>
      <c r="E286" s="128">
        <v>1250</v>
      </c>
      <c r="F286" s="131"/>
      <c r="G286" s="18"/>
      <c r="H286" s="129"/>
      <c r="I286" s="128">
        <f>июл.25!I286+F286-E286</f>
        <v>-10000</v>
      </c>
    </row>
    <row r="287" spans="1:10" x14ac:dyDescent="0.25">
      <c r="A287" s="1"/>
      <c r="B287" s="16">
        <v>269</v>
      </c>
      <c r="C287" s="14"/>
      <c r="D287" s="25"/>
      <c r="E287" s="128">
        <v>1250</v>
      </c>
      <c r="F287" s="131">
        <v>1250</v>
      </c>
      <c r="G287" s="18" t="s">
        <v>1084</v>
      </c>
      <c r="H287" s="129">
        <v>45882</v>
      </c>
      <c r="I287" s="128">
        <f>июл.25!I287+F287-E287</f>
        <v>0</v>
      </c>
    </row>
    <row r="288" spans="1:10" x14ac:dyDescent="0.25">
      <c r="A288" s="1"/>
      <c r="B288" s="16">
        <v>270</v>
      </c>
      <c r="C288" s="14"/>
      <c r="D288" s="25"/>
      <c r="E288" s="128">
        <v>1250</v>
      </c>
      <c r="F288" s="131">
        <v>1250</v>
      </c>
      <c r="G288" s="18" t="s">
        <v>1040</v>
      </c>
      <c r="H288" s="129">
        <v>45877</v>
      </c>
      <c r="I288" s="128">
        <f>июл.25!I288+F288-E288</f>
        <v>0</v>
      </c>
    </row>
    <row r="289" spans="1:9" x14ac:dyDescent="0.25">
      <c r="A289" s="1"/>
      <c r="B289" s="16">
        <v>271</v>
      </c>
      <c r="C289" s="14"/>
      <c r="D289" s="25"/>
      <c r="E289" s="128">
        <v>1250</v>
      </c>
      <c r="F289" s="131"/>
      <c r="G289" s="18"/>
      <c r="H289" s="129"/>
      <c r="I289" s="128">
        <f>июл.25!I289+F289-E289</f>
        <v>-2500</v>
      </c>
    </row>
    <row r="290" spans="1:9" x14ac:dyDescent="0.25">
      <c r="A290" s="1"/>
      <c r="B290" s="16">
        <v>272</v>
      </c>
      <c r="C290" s="14"/>
      <c r="D290" s="25"/>
      <c r="E290" s="128">
        <v>1250</v>
      </c>
      <c r="F290" s="131"/>
      <c r="G290" s="18"/>
      <c r="H290" s="129"/>
      <c r="I290" s="128">
        <f>июл.25!I290+F290-E290</f>
        <v>-10000</v>
      </c>
    </row>
    <row r="291" spans="1:9" x14ac:dyDescent="0.25">
      <c r="A291" s="1"/>
      <c r="B291" s="16" t="s">
        <v>23</v>
      </c>
      <c r="C291" s="14"/>
      <c r="D291" s="25"/>
      <c r="E291" s="128">
        <v>1250</v>
      </c>
      <c r="F291" s="131"/>
      <c r="G291" s="18"/>
      <c r="H291" s="129"/>
      <c r="I291" s="128">
        <f>июл.25!I291+F291-E291</f>
        <v>-2550</v>
      </c>
    </row>
    <row r="292" spans="1:9" x14ac:dyDescent="0.25">
      <c r="A292" s="1"/>
      <c r="B292" s="16">
        <v>273</v>
      </c>
      <c r="C292" s="14"/>
      <c r="D292" s="25"/>
      <c r="E292" s="128"/>
      <c r="F292" s="131"/>
      <c r="G292" s="18"/>
      <c r="H292" s="129"/>
      <c r="I292" s="128">
        <f>июл.25!I292+F292-E292</f>
        <v>0</v>
      </c>
    </row>
    <row r="293" spans="1:9" x14ac:dyDescent="0.25">
      <c r="A293" s="1"/>
      <c r="B293" s="16">
        <v>274</v>
      </c>
      <c r="C293" s="14"/>
      <c r="D293" s="25"/>
      <c r="E293" s="128">
        <v>1250</v>
      </c>
      <c r="F293" s="131">
        <v>1250</v>
      </c>
      <c r="G293" s="18" t="s">
        <v>1021</v>
      </c>
      <c r="H293" s="129">
        <v>45874</v>
      </c>
      <c r="I293" s="128">
        <f>июл.25!I293+F293-E293</f>
        <v>0</v>
      </c>
    </row>
    <row r="294" spans="1:9" x14ac:dyDescent="0.25">
      <c r="A294" s="1"/>
      <c r="B294" s="16">
        <v>275</v>
      </c>
      <c r="C294" s="14"/>
      <c r="D294" s="25"/>
      <c r="E294" s="128">
        <v>1250</v>
      </c>
      <c r="F294" s="131">
        <v>10000</v>
      </c>
      <c r="G294" s="18" t="s">
        <v>1049</v>
      </c>
      <c r="H294" s="129">
        <v>45877</v>
      </c>
      <c r="I294" s="128">
        <f>июл.25!I294+F294-E294</f>
        <v>5000</v>
      </c>
    </row>
    <row r="295" spans="1:9" x14ac:dyDescent="0.25">
      <c r="A295" s="1"/>
      <c r="B295" s="16">
        <v>276</v>
      </c>
      <c r="C295" s="14"/>
      <c r="D295" s="25"/>
      <c r="E295" s="128">
        <v>1250</v>
      </c>
      <c r="F295" s="131">
        <v>2500</v>
      </c>
      <c r="G295" s="18" t="s">
        <v>1110</v>
      </c>
      <c r="H295" s="129">
        <v>45890</v>
      </c>
      <c r="I295" s="128">
        <f>июл.25!I295+F295-E295</f>
        <v>2500</v>
      </c>
    </row>
    <row r="296" spans="1:9" x14ac:dyDescent="0.25">
      <c r="A296" s="1"/>
      <c r="B296" s="16">
        <v>277</v>
      </c>
      <c r="C296" s="14"/>
      <c r="D296" s="25"/>
      <c r="E296" s="128">
        <v>1250</v>
      </c>
      <c r="F296" s="131"/>
      <c r="G296" s="18"/>
      <c r="H296" s="129"/>
      <c r="I296" s="128">
        <f>июл.25!I296+F296-E296</f>
        <v>-8750</v>
      </c>
    </row>
    <row r="297" spans="1:9" x14ac:dyDescent="0.25">
      <c r="A297" s="15"/>
      <c r="B297" s="16">
        <v>278</v>
      </c>
      <c r="C297" s="64"/>
      <c r="D297" s="25"/>
      <c r="E297" s="128">
        <v>1250</v>
      </c>
      <c r="F297" s="131"/>
      <c r="G297" s="18"/>
      <c r="H297" s="129"/>
      <c r="I297" s="128">
        <f>июл.25!I297+F297-E297</f>
        <v>-10000</v>
      </c>
    </row>
    <row r="298" spans="1:9" x14ac:dyDescent="0.25">
      <c r="A298" s="15"/>
      <c r="B298" s="16">
        <v>279</v>
      </c>
      <c r="C298" s="14"/>
      <c r="D298" s="25"/>
      <c r="E298" s="128">
        <v>1250</v>
      </c>
      <c r="F298" s="131"/>
      <c r="G298" s="18"/>
      <c r="H298" s="129"/>
      <c r="I298" s="128">
        <f>июл.25!I298+F298-E298</f>
        <v>-6250</v>
      </c>
    </row>
    <row r="299" spans="1:9" x14ac:dyDescent="0.25">
      <c r="A299" s="1"/>
      <c r="B299" s="16">
        <v>280</v>
      </c>
      <c r="C299" s="14"/>
      <c r="D299" s="25"/>
      <c r="E299" s="128">
        <v>1250</v>
      </c>
      <c r="F299" s="131"/>
      <c r="G299" s="18"/>
      <c r="H299" s="129"/>
      <c r="I299" s="128">
        <f>июл.25!I299+F299-E299</f>
        <v>-2500</v>
      </c>
    </row>
    <row r="300" spans="1:9" x14ac:dyDescent="0.25">
      <c r="A300" s="1"/>
      <c r="B300" s="16">
        <v>281</v>
      </c>
      <c r="C300" s="64"/>
      <c r="D300" s="25"/>
      <c r="E300" s="128">
        <v>1250</v>
      </c>
      <c r="F300" s="131"/>
      <c r="G300" s="18"/>
      <c r="H300" s="129"/>
      <c r="I300" s="128">
        <f>июл.25!I300+F300-E300</f>
        <v>-7500</v>
      </c>
    </row>
    <row r="301" spans="1:9" x14ac:dyDescent="0.25">
      <c r="A301" s="15"/>
      <c r="B301" s="16">
        <v>282</v>
      </c>
      <c r="C301" s="14"/>
      <c r="D301" s="25"/>
      <c r="E301" s="128">
        <v>1250</v>
      </c>
      <c r="F301" s="131"/>
      <c r="G301" s="18"/>
      <c r="H301" s="129"/>
      <c r="I301" s="128">
        <f>июл.25!I301+F301-E301</f>
        <v>2250</v>
      </c>
    </row>
    <row r="302" spans="1:9" x14ac:dyDescent="0.25">
      <c r="A302" s="1"/>
      <c r="B302" s="16">
        <v>283</v>
      </c>
      <c r="C302" s="67"/>
      <c r="D302" s="25"/>
      <c r="E302" s="128">
        <v>1250</v>
      </c>
      <c r="F302" s="131">
        <v>2750</v>
      </c>
      <c r="G302" s="18" t="s">
        <v>1115</v>
      </c>
      <c r="H302" s="129">
        <v>45891</v>
      </c>
      <c r="I302" s="128">
        <f>июл.25!I302+F302-E302</f>
        <v>100</v>
      </c>
    </row>
    <row r="303" spans="1:9" x14ac:dyDescent="0.25">
      <c r="A303" s="15"/>
      <c r="B303" s="16" t="s">
        <v>16</v>
      </c>
      <c r="C303" s="14"/>
      <c r="D303" s="25"/>
      <c r="E303" s="128">
        <v>1250</v>
      </c>
      <c r="F303" s="131">
        <v>1300</v>
      </c>
      <c r="G303" s="18" t="s">
        <v>1091</v>
      </c>
      <c r="H303" s="129">
        <v>45884</v>
      </c>
      <c r="I303" s="128">
        <f>июл.25!I303+F303-E303</f>
        <v>-3900</v>
      </c>
    </row>
    <row r="304" spans="1:9" x14ac:dyDescent="0.25">
      <c r="A304" s="1"/>
      <c r="B304" s="16">
        <v>284</v>
      </c>
      <c r="C304" s="14"/>
      <c r="D304" s="25"/>
      <c r="E304" s="128"/>
      <c r="F304" s="131"/>
      <c r="G304" s="18"/>
      <c r="H304" s="129"/>
      <c r="I304" s="128">
        <f>июл.25!I304+F304-E304</f>
        <v>0</v>
      </c>
    </row>
    <row r="305" spans="1:10" x14ac:dyDescent="0.25">
      <c r="A305" s="1"/>
      <c r="B305" s="16">
        <v>285</v>
      </c>
      <c r="C305" s="14"/>
      <c r="D305" s="25"/>
      <c r="E305" s="128">
        <v>1250</v>
      </c>
      <c r="F305" s="131"/>
      <c r="G305" s="18"/>
      <c r="H305" s="129"/>
      <c r="I305" s="128">
        <f>июл.25!I305+F305-E305</f>
        <v>-10000</v>
      </c>
    </row>
    <row r="306" spans="1:10" x14ac:dyDescent="0.25">
      <c r="A306" s="1"/>
      <c r="B306" s="16" t="s">
        <v>31</v>
      </c>
      <c r="C306" s="14"/>
      <c r="D306" s="25"/>
      <c r="E306" s="128">
        <v>1250</v>
      </c>
      <c r="F306" s="131"/>
      <c r="G306" s="18"/>
      <c r="H306" s="129"/>
      <c r="I306" s="128">
        <f>июл.25!I306+F306-E306</f>
        <v>-10000</v>
      </c>
    </row>
    <row r="307" spans="1:10" x14ac:dyDescent="0.25">
      <c r="A307" s="1"/>
      <c r="B307" s="16">
        <v>286</v>
      </c>
      <c r="C307" s="14"/>
      <c r="D307" s="25"/>
      <c r="E307" s="128">
        <v>1250</v>
      </c>
      <c r="F307" s="131"/>
      <c r="G307" s="18"/>
      <c r="H307" s="129"/>
      <c r="I307" s="128">
        <f>июл.25!I307+F307-E307</f>
        <v>-10000</v>
      </c>
    </row>
    <row r="308" spans="1:10" x14ac:dyDescent="0.25">
      <c r="A308" s="1"/>
      <c r="B308" s="16">
        <v>287</v>
      </c>
      <c r="C308" s="14"/>
      <c r="D308" s="25"/>
      <c r="E308" s="128">
        <v>1250</v>
      </c>
      <c r="F308" s="131"/>
      <c r="G308" s="18"/>
      <c r="H308" s="129"/>
      <c r="I308" s="128">
        <f>июл.25!I308+F308-E308</f>
        <v>-7500</v>
      </c>
    </row>
    <row r="309" spans="1:10" x14ac:dyDescent="0.25">
      <c r="A309" s="15"/>
      <c r="B309" s="16">
        <v>288</v>
      </c>
      <c r="C309" s="14"/>
      <c r="D309" s="25"/>
      <c r="E309" s="128">
        <v>1250</v>
      </c>
      <c r="F309" s="131">
        <v>1750</v>
      </c>
      <c r="G309" s="18" t="s">
        <v>1056</v>
      </c>
      <c r="H309" s="129">
        <v>45880</v>
      </c>
      <c r="I309" s="128">
        <f>июл.25!I309+F309-E309</f>
        <v>-1250</v>
      </c>
    </row>
    <row r="310" spans="1:10" x14ac:dyDescent="0.25">
      <c r="A310" s="1"/>
      <c r="B310" s="16">
        <v>289</v>
      </c>
      <c r="C310" s="14"/>
      <c r="D310" s="25"/>
      <c r="E310" s="128">
        <v>1250</v>
      </c>
      <c r="F310" s="131"/>
      <c r="G310" s="18"/>
      <c r="H310" s="129"/>
      <c r="I310" s="128">
        <f>июл.25!I310+F310-E310</f>
        <v>-2500</v>
      </c>
    </row>
    <row r="311" spans="1:10" x14ac:dyDescent="0.25">
      <c r="A311" s="1"/>
      <c r="B311" s="16">
        <v>290</v>
      </c>
      <c r="C311" s="14"/>
      <c r="D311" s="25"/>
      <c r="E311" s="128"/>
      <c r="F311" s="131"/>
      <c r="G311" s="18"/>
      <c r="H311" s="129"/>
      <c r="I311" s="128">
        <f>июл.25!I311+F311-E311</f>
        <v>0</v>
      </c>
    </row>
    <row r="312" spans="1:10" x14ac:dyDescent="0.25">
      <c r="A312" s="1"/>
      <c r="B312" s="16">
        <v>291</v>
      </c>
      <c r="C312" s="14"/>
      <c r="D312" s="25"/>
      <c r="E312" s="128">
        <v>1250</v>
      </c>
      <c r="F312" s="131">
        <v>1250</v>
      </c>
      <c r="G312" s="18" t="s">
        <v>1123</v>
      </c>
      <c r="H312" s="129">
        <v>45898</v>
      </c>
      <c r="I312" s="128">
        <f>июл.25!I312+F312-E312</f>
        <v>0</v>
      </c>
      <c r="J312" s="122"/>
    </row>
    <row r="313" spans="1:10" x14ac:dyDescent="0.25">
      <c r="A313" s="1"/>
      <c r="B313" s="16">
        <v>292</v>
      </c>
      <c r="C313" s="14"/>
      <c r="D313" s="25"/>
      <c r="E313" s="128">
        <v>1250</v>
      </c>
      <c r="F313" s="131"/>
      <c r="G313" s="18"/>
      <c r="H313" s="129"/>
      <c r="I313" s="128">
        <f>июл.25!I313+F313-E313</f>
        <v>-10000</v>
      </c>
    </row>
    <row r="314" spans="1:10" x14ac:dyDescent="0.25">
      <c r="A314" s="1"/>
      <c r="B314" s="16">
        <v>293</v>
      </c>
      <c r="C314" s="14"/>
      <c r="D314" s="25"/>
      <c r="E314" s="128">
        <v>1250</v>
      </c>
      <c r="F314" s="131">
        <v>4550</v>
      </c>
      <c r="G314" s="18" t="s">
        <v>1017</v>
      </c>
      <c r="H314" s="129">
        <v>45873</v>
      </c>
      <c r="I314" s="128">
        <f>июл.25!I314+F314-E314</f>
        <v>-5450</v>
      </c>
    </row>
    <row r="315" spans="1:10" x14ac:dyDescent="0.25">
      <c r="A315" s="1"/>
      <c r="B315" s="16">
        <v>294</v>
      </c>
      <c r="C315" s="14"/>
      <c r="D315" s="25"/>
      <c r="E315" s="128">
        <v>1250</v>
      </c>
      <c r="F315" s="131"/>
      <c r="G315" s="18"/>
      <c r="H315" s="129"/>
      <c r="I315" s="128">
        <f>июл.25!I315+F315-E315</f>
        <v>-10000</v>
      </c>
    </row>
    <row r="316" spans="1:10" x14ac:dyDescent="0.25">
      <c r="A316" s="1"/>
      <c r="B316" s="16">
        <v>295</v>
      </c>
      <c r="C316" s="14"/>
      <c r="D316" s="25"/>
      <c r="E316" s="128">
        <v>1250</v>
      </c>
      <c r="F316" s="131">
        <v>2500</v>
      </c>
      <c r="G316" s="18" t="s">
        <v>1037</v>
      </c>
      <c r="H316" s="129">
        <v>45876</v>
      </c>
      <c r="I316" s="128">
        <f>июл.25!I316+F316-E316</f>
        <v>-3850</v>
      </c>
    </row>
    <row r="317" spans="1:10" x14ac:dyDescent="0.25">
      <c r="A317" s="1"/>
      <c r="B317" s="16">
        <v>296</v>
      </c>
      <c r="C317" s="14"/>
      <c r="D317" s="25"/>
      <c r="E317" s="128">
        <v>1250</v>
      </c>
      <c r="F317" s="131"/>
      <c r="G317" s="18"/>
      <c r="H317" s="129"/>
      <c r="I317" s="128">
        <f>июл.25!I317+F317-E317</f>
        <v>-10000</v>
      </c>
    </row>
    <row r="318" spans="1:10" x14ac:dyDescent="0.25">
      <c r="A318" s="1"/>
      <c r="B318" s="16">
        <v>297</v>
      </c>
      <c r="C318" s="14"/>
      <c r="D318" s="25"/>
      <c r="E318" s="128">
        <v>1250</v>
      </c>
      <c r="F318" s="131"/>
      <c r="G318" s="18"/>
      <c r="H318" s="129"/>
      <c r="I318" s="128">
        <f>июл.25!I318+F318-E318</f>
        <v>-10000</v>
      </c>
    </row>
    <row r="319" spans="1:10" x14ac:dyDescent="0.25">
      <c r="A319" s="1"/>
      <c r="B319" s="16">
        <v>298</v>
      </c>
      <c r="C319" s="14"/>
      <c r="D319" s="25"/>
      <c r="E319" s="128">
        <v>1250</v>
      </c>
      <c r="F319" s="131"/>
      <c r="G319" s="18"/>
      <c r="H319" s="129"/>
      <c r="I319" s="128">
        <f>июл.25!I319+F319-E319</f>
        <v>-10000</v>
      </c>
    </row>
    <row r="320" spans="1:10" x14ac:dyDescent="0.25">
      <c r="A320" s="1"/>
      <c r="B320" s="16">
        <v>299</v>
      </c>
      <c r="C320" s="14"/>
      <c r="D320" s="25"/>
      <c r="E320" s="128">
        <v>1250</v>
      </c>
      <c r="F320" s="131">
        <v>3750</v>
      </c>
      <c r="G320" s="18" t="s">
        <v>1064</v>
      </c>
      <c r="H320" s="129">
        <v>45880</v>
      </c>
      <c r="I320" s="128">
        <f>июл.25!I320+F320-E320</f>
        <v>2500</v>
      </c>
    </row>
    <row r="321" spans="1:9" x14ac:dyDescent="0.25">
      <c r="A321" s="1"/>
      <c r="B321" s="16">
        <v>300</v>
      </c>
      <c r="C321" s="14"/>
      <c r="D321" s="25"/>
      <c r="E321" s="128">
        <v>1250</v>
      </c>
      <c r="F321" s="131"/>
      <c r="G321" s="18"/>
      <c r="H321" s="129"/>
      <c r="I321" s="128">
        <f>июл.25!I321+F321-E321</f>
        <v>-7000</v>
      </c>
    </row>
    <row r="322" spans="1:9" x14ac:dyDescent="0.25">
      <c r="A322" s="1"/>
      <c r="B322" s="16">
        <v>301</v>
      </c>
      <c r="C322" s="14"/>
      <c r="D322" s="25"/>
      <c r="E322" s="128">
        <v>1250</v>
      </c>
      <c r="F322" s="131"/>
      <c r="G322" s="18"/>
      <c r="H322" s="129"/>
      <c r="I322" s="128">
        <f>июл.25!I322+F322-E322</f>
        <v>-10000</v>
      </c>
    </row>
    <row r="323" spans="1:9" x14ac:dyDescent="0.25">
      <c r="A323" s="1"/>
      <c r="B323" s="16">
        <v>302</v>
      </c>
      <c r="C323" s="14"/>
      <c r="D323" s="25"/>
      <c r="E323" s="128">
        <v>1250</v>
      </c>
      <c r="F323" s="131"/>
      <c r="G323" s="18"/>
      <c r="H323" s="129"/>
      <c r="I323" s="128">
        <f>июл.25!I323+F323-E323</f>
        <v>-10000</v>
      </c>
    </row>
    <row r="324" spans="1:9" x14ac:dyDescent="0.25">
      <c r="A324" s="1"/>
      <c r="B324" s="16">
        <v>303</v>
      </c>
      <c r="C324" s="14"/>
      <c r="D324" s="25"/>
      <c r="E324" s="128">
        <v>1250</v>
      </c>
      <c r="F324" s="131"/>
      <c r="G324" s="18"/>
      <c r="H324" s="129"/>
      <c r="I324" s="128">
        <f>июл.25!I324+F324-E324</f>
        <v>-1250</v>
      </c>
    </row>
    <row r="325" spans="1:9" x14ac:dyDescent="0.25">
      <c r="A325" s="1"/>
      <c r="B325" s="16">
        <v>304</v>
      </c>
      <c r="C325" s="14"/>
      <c r="D325" s="25"/>
      <c r="E325" s="128"/>
      <c r="F325" s="131"/>
      <c r="G325" s="18"/>
      <c r="H325" s="129"/>
      <c r="I325" s="128">
        <f>июл.25!I325+F325-E325</f>
        <v>0</v>
      </c>
    </row>
    <row r="326" spans="1:9" x14ac:dyDescent="0.25">
      <c r="A326" s="8"/>
      <c r="B326" s="16">
        <v>305</v>
      </c>
      <c r="C326" s="14"/>
      <c r="D326" s="25"/>
      <c r="E326" s="128">
        <v>1250</v>
      </c>
      <c r="F326" s="131">
        <f>3750+1250</f>
        <v>5000</v>
      </c>
      <c r="G326" s="18" t="s">
        <v>1072</v>
      </c>
      <c r="H326" s="129" t="s">
        <v>1073</v>
      </c>
      <c r="I326" s="128">
        <f>июл.25!I326+F326-E326</f>
        <v>-2500</v>
      </c>
    </row>
    <row r="327" spans="1:9" x14ac:dyDescent="0.25">
      <c r="A327" s="69"/>
      <c r="B327" s="16">
        <v>306</v>
      </c>
      <c r="C327" s="62"/>
      <c r="D327" s="25"/>
      <c r="E327" s="128">
        <v>1250</v>
      </c>
      <c r="F327" s="131">
        <v>2500</v>
      </c>
      <c r="G327" s="18" t="s">
        <v>1032</v>
      </c>
      <c r="H327" s="129">
        <v>45876</v>
      </c>
      <c r="I327" s="128">
        <f>июл.25!I327+F327-E327</f>
        <v>1250</v>
      </c>
    </row>
    <row r="328" spans="1:9" x14ac:dyDescent="0.25">
      <c r="A328" s="69"/>
      <c r="B328" s="16">
        <v>307</v>
      </c>
      <c r="C328" s="45"/>
      <c r="D328" s="25"/>
      <c r="E328" s="128">
        <v>1250</v>
      </c>
      <c r="F328" s="131">
        <v>1250</v>
      </c>
      <c r="G328" s="18" t="s">
        <v>1025</v>
      </c>
      <c r="H328" s="129">
        <v>45874</v>
      </c>
      <c r="I328" s="128">
        <f>июл.25!I328+F328-E328</f>
        <v>5000</v>
      </c>
    </row>
    <row r="329" spans="1:9" x14ac:dyDescent="0.25">
      <c r="A329" s="69"/>
      <c r="B329" s="16">
        <v>308</v>
      </c>
      <c r="C329" s="45"/>
      <c r="D329" s="25"/>
      <c r="E329" s="128">
        <v>1250</v>
      </c>
      <c r="F329" s="131"/>
      <c r="G329" s="18"/>
      <c r="H329" s="129"/>
      <c r="I329" s="128">
        <f>июл.25!I329+F329-E329</f>
        <v>0</v>
      </c>
    </row>
    <row r="330" spans="1:9" x14ac:dyDescent="0.25">
      <c r="A330" s="69"/>
      <c r="B330" s="16">
        <v>309</v>
      </c>
      <c r="C330" s="45"/>
      <c r="D330" s="25"/>
      <c r="E330" s="128">
        <v>1250</v>
      </c>
      <c r="F330" s="131">
        <v>1250</v>
      </c>
      <c r="G330" s="18" t="s">
        <v>1103</v>
      </c>
      <c r="H330" s="129">
        <v>45888</v>
      </c>
      <c r="I330" s="128">
        <f>июл.25!I330+F330-E330</f>
        <v>0</v>
      </c>
    </row>
    <row r="331" spans="1:9" x14ac:dyDescent="0.25">
      <c r="A331" s="69"/>
      <c r="B331" s="16">
        <v>310</v>
      </c>
      <c r="C331" s="45"/>
      <c r="D331" s="25"/>
      <c r="E331" s="128">
        <v>1250</v>
      </c>
      <c r="F331" s="131">
        <v>15000</v>
      </c>
      <c r="G331" s="18" t="s">
        <v>1031</v>
      </c>
      <c r="H331" s="129">
        <v>45876</v>
      </c>
      <c r="I331" s="128">
        <f>июл.25!I331+F331-E331</f>
        <v>13750</v>
      </c>
    </row>
    <row r="332" spans="1:9" x14ac:dyDescent="0.25">
      <c r="A332" s="69"/>
      <c r="B332" s="16">
        <v>311</v>
      </c>
      <c r="C332" s="45"/>
      <c r="D332" s="25"/>
      <c r="E332" s="128">
        <v>1250</v>
      </c>
      <c r="F332" s="131">
        <v>1250</v>
      </c>
      <c r="G332" s="18" t="s">
        <v>1085</v>
      </c>
      <c r="H332" s="129">
        <v>45882</v>
      </c>
      <c r="I332" s="128">
        <f>июл.25!I332+F332-E332</f>
        <v>0</v>
      </c>
    </row>
    <row r="333" spans="1:9" x14ac:dyDescent="0.25">
      <c r="A333" s="69"/>
      <c r="B333" s="16">
        <v>312</v>
      </c>
      <c r="C333" s="45"/>
      <c r="D333" s="25"/>
      <c r="E333" s="128">
        <v>1250</v>
      </c>
      <c r="F333" s="131">
        <v>15000</v>
      </c>
      <c r="G333" s="18" t="s">
        <v>1033</v>
      </c>
      <c r="H333" s="129">
        <v>45876</v>
      </c>
      <c r="I333" s="128">
        <f>июл.25!I333+F333-E333</f>
        <v>13750</v>
      </c>
    </row>
    <row r="334" spans="1:9" x14ac:dyDescent="0.25">
      <c r="A334" s="69"/>
      <c r="B334" s="16">
        <v>313</v>
      </c>
      <c r="C334" s="45"/>
      <c r="D334" s="25"/>
      <c r="E334" s="128"/>
      <c r="F334" s="131"/>
      <c r="G334" s="18"/>
      <c r="H334" s="129"/>
      <c r="I334" s="128">
        <f>июл.25!I334+F334-E334</f>
        <v>0</v>
      </c>
    </row>
    <row r="335" spans="1:9" x14ac:dyDescent="0.25">
      <c r="A335" s="69"/>
      <c r="B335" s="16">
        <v>314</v>
      </c>
      <c r="C335" s="45"/>
      <c r="D335" s="25"/>
      <c r="E335" s="128">
        <v>1250</v>
      </c>
      <c r="F335" s="131"/>
      <c r="G335" s="18"/>
      <c r="H335" s="129"/>
      <c r="I335" s="128">
        <f>июл.25!I335+F335-E335</f>
        <v>1000</v>
      </c>
    </row>
    <row r="336" spans="1:9" x14ac:dyDescent="0.25">
      <c r="A336" s="69"/>
      <c r="B336" s="16">
        <v>315</v>
      </c>
      <c r="C336" s="45"/>
      <c r="D336" s="25"/>
      <c r="E336" s="128"/>
      <c r="F336" s="131"/>
      <c r="G336" s="18"/>
      <c r="H336" s="129"/>
      <c r="I336" s="128">
        <f>июл.25!I336+F336-E336</f>
        <v>0</v>
      </c>
    </row>
    <row r="337" spans="1:9" x14ac:dyDescent="0.25">
      <c r="A337" s="69"/>
      <c r="B337" s="16">
        <v>316</v>
      </c>
      <c r="C337" s="14"/>
      <c r="D337" s="25"/>
      <c r="E337" s="128">
        <v>1250</v>
      </c>
      <c r="F337" s="131">
        <v>1250</v>
      </c>
      <c r="G337" s="18" t="s">
        <v>1109</v>
      </c>
      <c r="H337" s="129">
        <v>45890</v>
      </c>
      <c r="I337" s="128">
        <f>июл.25!I337+F337-E337</f>
        <v>0</v>
      </c>
    </row>
    <row r="338" spans="1:9" x14ac:dyDescent="0.25">
      <c r="E338" s="87">
        <f>SUM(E4:E337)</f>
        <v>363750</v>
      </c>
      <c r="F338" s="115">
        <f>SUM(F4:F337)</f>
        <v>380901</v>
      </c>
      <c r="G338" s="28"/>
    </row>
  </sheetData>
  <mergeCells count="1">
    <mergeCell ref="C1:I2"/>
  </mergeCells>
  <conditionalFormatting sqref="I1:I337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СВОД_25</vt:lpstr>
      <vt:lpstr>янв.25</vt:lpstr>
      <vt:lpstr>фев.25</vt:lpstr>
      <vt:lpstr>мар.25</vt:lpstr>
      <vt:lpstr>апр.25</vt:lpstr>
      <vt:lpstr>май.25</vt:lpstr>
      <vt:lpstr>июн.25</vt:lpstr>
      <vt:lpstr>июл.25</vt:lpstr>
      <vt:lpstr>авг.25</vt:lpstr>
      <vt:lpstr>сен.25</vt:lpstr>
      <vt:lpstr>окт.25</vt:lpstr>
      <vt:lpstr>ноя.25</vt:lpstr>
      <vt:lpstr>дек.25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2025-11-11T11:23:46Z</dcterms:modified>
</cp:coreProperties>
</file>